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OneDrive\Documents\school\year\5.1\valuation models ba469\assignment 2\"/>
    </mc:Choice>
  </mc:AlternateContent>
  <xr:revisionPtr revIDLastSave="0" documentId="13_ncr:1_{246A63B1-6BBC-4782-B30C-812CCDBD6281}" xr6:coauthVersionLast="47" xr6:coauthVersionMax="47" xr10:uidLastSave="{00000000-0000-0000-0000-000000000000}"/>
  <bookViews>
    <workbookView xWindow="-110" yWindow="-110" windowWidth="19420" windowHeight="10420" tabRatio="931" activeTab="8" xr2:uid="{551C6E8A-0F81-4402-951D-E3FD924FDC91}"/>
  </bookViews>
  <sheets>
    <sheet name="Financial statment" sheetId="11" r:id="rId1"/>
    <sheet name="Market Data" sheetId="12" r:id="rId2"/>
    <sheet name="Daily β" sheetId="1" r:id="rId3"/>
    <sheet name="Weekly β" sheetId="2" r:id="rId4"/>
    <sheet name="Monthly β" sheetId="3" r:id="rId5"/>
    <sheet name="Bottom-up β" sheetId="4" r:id="rId6"/>
    <sheet name="    r   " sheetId="13" r:id="rId7"/>
    <sheet name="Sheet2" sheetId="19" r:id="rId8"/>
    <sheet name="FCFF, FCFE &amp; g " sheetId="15" r:id="rId9"/>
    <sheet name="HW answers" sheetId="16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3" l="1"/>
  <c r="L35" i="15"/>
  <c r="M35" i="15"/>
  <c r="K35" i="15"/>
  <c r="L33" i="15"/>
  <c r="M33" i="15"/>
  <c r="N33" i="15"/>
  <c r="K33" i="15"/>
  <c r="L30" i="15"/>
  <c r="M30" i="15"/>
  <c r="N30" i="15"/>
  <c r="K30" i="15"/>
  <c r="L31" i="15"/>
  <c r="M31" i="15"/>
  <c r="N31" i="15"/>
  <c r="K31" i="15"/>
  <c r="B56" i="11"/>
  <c r="K32" i="15" s="1"/>
  <c r="L32" i="15"/>
  <c r="M32" i="15"/>
  <c r="N32" i="15"/>
  <c r="K29" i="15"/>
  <c r="L29" i="15"/>
  <c r="M29" i="15"/>
  <c r="N29" i="15"/>
  <c r="J29" i="15"/>
  <c r="N11" i="16"/>
  <c r="M11" i="16"/>
  <c r="L11" i="16"/>
  <c r="I11" i="16"/>
  <c r="H11" i="16"/>
  <c r="G11" i="16"/>
  <c r="N10" i="16"/>
  <c r="M10" i="16"/>
  <c r="L10" i="16"/>
  <c r="I10" i="16"/>
  <c r="H10" i="16"/>
  <c r="G10" i="16"/>
  <c r="D11" i="16"/>
  <c r="C11" i="16"/>
  <c r="B11" i="16"/>
  <c r="D10" i="16"/>
  <c r="C10" i="16"/>
  <c r="B10" i="16"/>
  <c r="I6" i="16"/>
  <c r="H6" i="16"/>
  <c r="I5" i="16"/>
  <c r="H5" i="16"/>
  <c r="I4" i="16"/>
  <c r="H4" i="16"/>
  <c r="I3" i="16"/>
  <c r="H3" i="16"/>
  <c r="L9" i="15" l="1"/>
  <c r="L11" i="15" s="1"/>
  <c r="M9" i="15"/>
  <c r="M11" i="15" s="1"/>
  <c r="N9" i="15"/>
  <c r="K9" i="15"/>
  <c r="K11" i="15" s="1"/>
  <c r="L10" i="15"/>
  <c r="M10" i="15"/>
  <c r="N10" i="15"/>
  <c r="N11" i="15" s="1"/>
  <c r="K10" i="15"/>
  <c r="L8" i="15"/>
  <c r="L12" i="15" s="1"/>
  <c r="L25" i="15" s="1"/>
  <c r="M8" i="15"/>
  <c r="M12" i="15" s="1"/>
  <c r="M25" i="15" s="1"/>
  <c r="N8" i="15"/>
  <c r="K8" i="15"/>
  <c r="N14" i="15"/>
  <c r="F12" i="15"/>
  <c r="L16" i="15" s="1"/>
  <c r="G12" i="15"/>
  <c r="G13" i="15" s="1"/>
  <c r="M17" i="15" s="1"/>
  <c r="M24" i="15" s="1"/>
  <c r="H12" i="15"/>
  <c r="N16" i="15" s="1"/>
  <c r="E12" i="15"/>
  <c r="K16" i="15" s="1"/>
  <c r="F11" i="15"/>
  <c r="L15" i="15" s="1"/>
  <c r="G11" i="15"/>
  <c r="M15" i="15" s="1"/>
  <c r="H11" i="15"/>
  <c r="N15" i="15" s="1"/>
  <c r="E11" i="15"/>
  <c r="K15" i="15" s="1"/>
  <c r="F10" i="15"/>
  <c r="L14" i="15" s="1"/>
  <c r="G10" i="15"/>
  <c r="M14" i="15" s="1"/>
  <c r="H10" i="15"/>
  <c r="E10" i="15"/>
  <c r="K14" i="15" s="1"/>
  <c r="F8" i="15"/>
  <c r="G8" i="15"/>
  <c r="H8" i="15"/>
  <c r="E8" i="15"/>
  <c r="E25" i="13"/>
  <c r="H3" i="13"/>
  <c r="H2" i="13"/>
  <c r="E24" i="13"/>
  <c r="E27" i="13" s="1"/>
  <c r="E21" i="13"/>
  <c r="E20" i="13"/>
  <c r="E14" i="13"/>
  <c r="E13" i="13"/>
  <c r="E12" i="13"/>
  <c r="E11" i="13"/>
  <c r="E5" i="13"/>
  <c r="E4" i="13"/>
  <c r="E3" i="13"/>
  <c r="H4" i="13" s="1"/>
  <c r="E2" i="13"/>
  <c r="B23" i="13"/>
  <c r="B24" i="13"/>
  <c r="B22" i="13"/>
  <c r="B18" i="13"/>
  <c r="B19" i="13"/>
  <c r="B17" i="13"/>
  <c r="B8" i="13"/>
  <c r="B9" i="13"/>
  <c r="B7" i="13"/>
  <c r="B3" i="13"/>
  <c r="B4" i="13"/>
  <c r="B2" i="13"/>
  <c r="N12" i="15" l="1"/>
  <c r="N25" i="15" s="1"/>
  <c r="K12" i="15"/>
  <c r="K25" i="15" s="1"/>
  <c r="K23" i="15"/>
  <c r="N23" i="15"/>
  <c r="M23" i="15"/>
  <c r="L23" i="15"/>
  <c r="E13" i="15"/>
  <c r="F13" i="15"/>
  <c r="L17" i="15" s="1"/>
  <c r="L24" i="15" s="1"/>
  <c r="M16" i="15"/>
  <c r="G19" i="15"/>
  <c r="M19" i="15"/>
  <c r="E15" i="13"/>
  <c r="E26" i="13"/>
  <c r="E7" i="13"/>
  <c r="E16" i="13"/>
  <c r="E6" i="13"/>
  <c r="H7" i="13" s="1"/>
  <c r="E22" i="13"/>
  <c r="K19" i="15" l="1"/>
  <c r="K17" i="15"/>
  <c r="K24" i="15" s="1"/>
  <c r="L26" i="15"/>
  <c r="L19" i="15"/>
  <c r="F19" i="15"/>
  <c r="K26" i="15"/>
  <c r="M26" i="15"/>
  <c r="E19" i="15"/>
  <c r="E17" i="13"/>
  <c r="E8" i="13"/>
  <c r="H6" i="13" s="1"/>
  <c r="H13" i="13" l="1"/>
  <c r="L12" i="16" s="1"/>
  <c r="H12" i="13"/>
  <c r="G12" i="16" s="1"/>
  <c r="H11" i="13"/>
  <c r="B12" i="16" s="1"/>
  <c r="H21" i="13"/>
  <c r="H23" i="13"/>
  <c r="N12" i="16" s="1"/>
  <c r="H22" i="13"/>
  <c r="I12" i="16" s="1"/>
  <c r="H9" i="12" l="1"/>
  <c r="K9" i="12" s="1"/>
  <c r="K7" i="12"/>
  <c r="H8" i="12"/>
  <c r="K8" i="12" s="1"/>
  <c r="D16" i="4"/>
  <c r="G17" i="4" s="1"/>
  <c r="D15" i="4"/>
  <c r="H11" i="4"/>
  <c r="I11" i="4" s="1"/>
  <c r="F11" i="4"/>
  <c r="E11" i="4"/>
  <c r="E523" i="2"/>
  <c r="C523" i="2"/>
  <c r="E522" i="2"/>
  <c r="C522" i="2"/>
  <c r="E521" i="2"/>
  <c r="C521" i="2"/>
  <c r="E520" i="2"/>
  <c r="C520" i="2"/>
  <c r="E519" i="2"/>
  <c r="C519" i="2"/>
  <c r="E518" i="2"/>
  <c r="C518" i="2"/>
  <c r="E517" i="2"/>
  <c r="C517" i="2"/>
  <c r="E516" i="2"/>
  <c r="C516" i="2"/>
  <c r="E515" i="2"/>
  <c r="C515" i="2"/>
  <c r="E514" i="2"/>
  <c r="C514" i="2"/>
  <c r="E513" i="2"/>
  <c r="C513" i="2"/>
  <c r="E512" i="2"/>
  <c r="C512" i="2"/>
  <c r="E511" i="2"/>
  <c r="C511" i="2"/>
  <c r="E510" i="2"/>
  <c r="C510" i="2"/>
  <c r="E509" i="2"/>
  <c r="C509" i="2"/>
  <c r="E508" i="2"/>
  <c r="C508" i="2"/>
  <c r="E507" i="2"/>
  <c r="C507" i="2"/>
  <c r="E506" i="2"/>
  <c r="C506" i="2"/>
  <c r="E505" i="2"/>
  <c r="C505" i="2"/>
  <c r="E504" i="2"/>
  <c r="C504" i="2"/>
  <c r="E503" i="2"/>
  <c r="C503" i="2"/>
  <c r="E502" i="2"/>
  <c r="C502" i="2"/>
  <c r="E501" i="2"/>
  <c r="C501" i="2"/>
  <c r="E500" i="2"/>
  <c r="C500" i="2"/>
  <c r="E499" i="2"/>
  <c r="C499" i="2"/>
  <c r="E498" i="2"/>
  <c r="C498" i="2"/>
  <c r="E497" i="2"/>
  <c r="C497" i="2"/>
  <c r="E496" i="2"/>
  <c r="C496" i="2"/>
  <c r="E495" i="2"/>
  <c r="C495" i="2"/>
  <c r="E494" i="2"/>
  <c r="C494" i="2"/>
  <c r="E493" i="2"/>
  <c r="C493" i="2"/>
  <c r="E492" i="2"/>
  <c r="C492" i="2"/>
  <c r="E491" i="2"/>
  <c r="C491" i="2"/>
  <c r="E490" i="2"/>
  <c r="C490" i="2"/>
  <c r="E489" i="2"/>
  <c r="C489" i="2"/>
  <c r="E488" i="2"/>
  <c r="C488" i="2"/>
  <c r="E487" i="2"/>
  <c r="C487" i="2"/>
  <c r="E486" i="2"/>
  <c r="C486" i="2"/>
  <c r="E485" i="2"/>
  <c r="C485" i="2"/>
  <c r="E484" i="2"/>
  <c r="C484" i="2"/>
  <c r="E483" i="2"/>
  <c r="C483" i="2"/>
  <c r="E482" i="2"/>
  <c r="C482" i="2"/>
  <c r="E481" i="2"/>
  <c r="C481" i="2"/>
  <c r="E480" i="2"/>
  <c r="C480" i="2"/>
  <c r="E479" i="2"/>
  <c r="C479" i="2"/>
  <c r="E478" i="2"/>
  <c r="C478" i="2"/>
  <c r="E477" i="2"/>
  <c r="C477" i="2"/>
  <c r="E476" i="2"/>
  <c r="C476" i="2"/>
  <c r="E475" i="2"/>
  <c r="C475" i="2"/>
  <c r="E474" i="2"/>
  <c r="C474" i="2"/>
  <c r="E473" i="2"/>
  <c r="C473" i="2"/>
  <c r="E472" i="2"/>
  <c r="C472" i="2"/>
  <c r="E471" i="2"/>
  <c r="C471" i="2"/>
  <c r="E470" i="2"/>
  <c r="C470" i="2"/>
  <c r="E469" i="2"/>
  <c r="C469" i="2"/>
  <c r="E468" i="2"/>
  <c r="C468" i="2"/>
  <c r="E467" i="2"/>
  <c r="C467" i="2"/>
  <c r="E466" i="2"/>
  <c r="C466" i="2"/>
  <c r="E465" i="2"/>
  <c r="C465" i="2"/>
  <c r="E464" i="2"/>
  <c r="C464" i="2"/>
  <c r="E463" i="2"/>
  <c r="C463" i="2"/>
  <c r="E462" i="2"/>
  <c r="C462" i="2"/>
  <c r="E461" i="2"/>
  <c r="C461" i="2"/>
  <c r="E460" i="2"/>
  <c r="C460" i="2"/>
  <c r="E459" i="2"/>
  <c r="C459" i="2"/>
  <c r="E458" i="2"/>
  <c r="C458" i="2"/>
  <c r="E457" i="2"/>
  <c r="C457" i="2"/>
  <c r="E456" i="2"/>
  <c r="C456" i="2"/>
  <c r="E455" i="2"/>
  <c r="C455" i="2"/>
  <c r="E454" i="2"/>
  <c r="C454" i="2"/>
  <c r="E453" i="2"/>
  <c r="C453" i="2"/>
  <c r="E452" i="2"/>
  <c r="C452" i="2"/>
  <c r="E451" i="2"/>
  <c r="C451" i="2"/>
  <c r="E450" i="2"/>
  <c r="C450" i="2"/>
  <c r="E449" i="2"/>
  <c r="C449" i="2"/>
  <c r="E448" i="2"/>
  <c r="C448" i="2"/>
  <c r="E447" i="2"/>
  <c r="C447" i="2"/>
  <c r="E446" i="2"/>
  <c r="C446" i="2"/>
  <c r="E445" i="2"/>
  <c r="C445" i="2"/>
  <c r="E444" i="2"/>
  <c r="C444" i="2"/>
  <c r="E443" i="2"/>
  <c r="C443" i="2"/>
  <c r="E442" i="2"/>
  <c r="C442" i="2"/>
  <c r="E441" i="2"/>
  <c r="C441" i="2"/>
  <c r="E440" i="2"/>
  <c r="C440" i="2"/>
  <c r="E439" i="2"/>
  <c r="C439" i="2"/>
  <c r="E438" i="2"/>
  <c r="C438" i="2"/>
  <c r="E437" i="2"/>
  <c r="C437" i="2"/>
  <c r="E436" i="2"/>
  <c r="C436" i="2"/>
  <c r="E435" i="2"/>
  <c r="C435" i="2"/>
  <c r="E434" i="2"/>
  <c r="C434" i="2"/>
  <c r="E433" i="2"/>
  <c r="C433" i="2"/>
  <c r="E432" i="2"/>
  <c r="C432" i="2"/>
  <c r="E431" i="2"/>
  <c r="C431" i="2"/>
  <c r="E430" i="2"/>
  <c r="C430" i="2"/>
  <c r="E429" i="2"/>
  <c r="C429" i="2"/>
  <c r="E428" i="2"/>
  <c r="C428" i="2"/>
  <c r="E427" i="2"/>
  <c r="C427" i="2"/>
  <c r="E426" i="2"/>
  <c r="C426" i="2"/>
  <c r="E425" i="2"/>
  <c r="C425" i="2"/>
  <c r="E424" i="2"/>
  <c r="C424" i="2"/>
  <c r="E423" i="2"/>
  <c r="C423" i="2"/>
  <c r="E422" i="2"/>
  <c r="C422" i="2"/>
  <c r="E421" i="2"/>
  <c r="C421" i="2"/>
  <c r="E420" i="2"/>
  <c r="C420" i="2"/>
  <c r="E419" i="2"/>
  <c r="C419" i="2"/>
  <c r="E418" i="2"/>
  <c r="C418" i="2"/>
  <c r="E417" i="2"/>
  <c r="C417" i="2"/>
  <c r="E416" i="2"/>
  <c r="C416" i="2"/>
  <c r="E415" i="2"/>
  <c r="C415" i="2"/>
  <c r="E414" i="2"/>
  <c r="C414" i="2"/>
  <c r="E413" i="2"/>
  <c r="C413" i="2"/>
  <c r="E412" i="2"/>
  <c r="C412" i="2"/>
  <c r="E411" i="2"/>
  <c r="C411" i="2"/>
  <c r="E410" i="2"/>
  <c r="C410" i="2"/>
  <c r="E409" i="2"/>
  <c r="C409" i="2"/>
  <c r="E408" i="2"/>
  <c r="C408" i="2"/>
  <c r="E407" i="2"/>
  <c r="C407" i="2"/>
  <c r="E406" i="2"/>
  <c r="C406" i="2"/>
  <c r="E405" i="2"/>
  <c r="C405" i="2"/>
  <c r="E404" i="2"/>
  <c r="C404" i="2"/>
  <c r="E403" i="2"/>
  <c r="C403" i="2"/>
  <c r="E402" i="2"/>
  <c r="C402" i="2"/>
  <c r="E401" i="2"/>
  <c r="C401" i="2"/>
  <c r="E400" i="2"/>
  <c r="C400" i="2"/>
  <c r="E399" i="2"/>
  <c r="C399" i="2"/>
  <c r="E398" i="2"/>
  <c r="C398" i="2"/>
  <c r="E397" i="2"/>
  <c r="C397" i="2"/>
  <c r="E396" i="2"/>
  <c r="C396" i="2"/>
  <c r="E395" i="2"/>
  <c r="C395" i="2"/>
  <c r="E394" i="2"/>
  <c r="C394" i="2"/>
  <c r="E393" i="2"/>
  <c r="C393" i="2"/>
  <c r="E392" i="2"/>
  <c r="C392" i="2"/>
  <c r="E391" i="2"/>
  <c r="C391" i="2"/>
  <c r="E390" i="2"/>
  <c r="C390" i="2"/>
  <c r="E389" i="2"/>
  <c r="C389" i="2"/>
  <c r="E388" i="2"/>
  <c r="C388" i="2"/>
  <c r="E387" i="2"/>
  <c r="C387" i="2"/>
  <c r="E386" i="2"/>
  <c r="C386" i="2"/>
  <c r="E385" i="2"/>
  <c r="C385" i="2"/>
  <c r="E384" i="2"/>
  <c r="C384" i="2"/>
  <c r="E383" i="2"/>
  <c r="C383" i="2"/>
  <c r="E382" i="2"/>
  <c r="C382" i="2"/>
  <c r="E381" i="2"/>
  <c r="C381" i="2"/>
  <c r="E380" i="2"/>
  <c r="C380" i="2"/>
  <c r="E379" i="2"/>
  <c r="C379" i="2"/>
  <c r="E378" i="2"/>
  <c r="C378" i="2"/>
  <c r="E377" i="2"/>
  <c r="C377" i="2"/>
  <c r="E376" i="2"/>
  <c r="C376" i="2"/>
  <c r="E375" i="2"/>
  <c r="C375" i="2"/>
  <c r="E374" i="2"/>
  <c r="C374" i="2"/>
  <c r="E373" i="2"/>
  <c r="C373" i="2"/>
  <c r="E372" i="2"/>
  <c r="C372" i="2"/>
  <c r="E371" i="2"/>
  <c r="C371" i="2"/>
  <c r="E370" i="2"/>
  <c r="C370" i="2"/>
  <c r="E369" i="2"/>
  <c r="C369" i="2"/>
  <c r="E368" i="2"/>
  <c r="C368" i="2"/>
  <c r="E367" i="2"/>
  <c r="C367" i="2"/>
  <c r="E366" i="2"/>
  <c r="C366" i="2"/>
  <c r="E365" i="2"/>
  <c r="C365" i="2"/>
  <c r="E364" i="2"/>
  <c r="C364" i="2"/>
  <c r="E363" i="2"/>
  <c r="C363" i="2"/>
  <c r="E362" i="2"/>
  <c r="C362" i="2"/>
  <c r="E361" i="2"/>
  <c r="C361" i="2"/>
  <c r="E360" i="2"/>
  <c r="C360" i="2"/>
  <c r="E359" i="2"/>
  <c r="C359" i="2"/>
  <c r="E358" i="2"/>
  <c r="C358" i="2"/>
  <c r="E357" i="2"/>
  <c r="C357" i="2"/>
  <c r="E356" i="2"/>
  <c r="C356" i="2"/>
  <c r="E355" i="2"/>
  <c r="C355" i="2"/>
  <c r="E354" i="2"/>
  <c r="C354" i="2"/>
  <c r="E353" i="2"/>
  <c r="C353" i="2"/>
  <c r="E352" i="2"/>
  <c r="C352" i="2"/>
  <c r="E351" i="2"/>
  <c r="C351" i="2"/>
  <c r="E350" i="2"/>
  <c r="C350" i="2"/>
  <c r="E349" i="2"/>
  <c r="C349" i="2"/>
  <c r="E348" i="2"/>
  <c r="C348" i="2"/>
  <c r="E347" i="2"/>
  <c r="C347" i="2"/>
  <c r="E346" i="2"/>
  <c r="C346" i="2"/>
  <c r="E345" i="2"/>
  <c r="C345" i="2"/>
  <c r="E344" i="2"/>
  <c r="C344" i="2"/>
  <c r="E343" i="2"/>
  <c r="C343" i="2"/>
  <c r="E342" i="2"/>
  <c r="C342" i="2"/>
  <c r="E341" i="2"/>
  <c r="C341" i="2"/>
  <c r="E340" i="2"/>
  <c r="C340" i="2"/>
  <c r="E339" i="2"/>
  <c r="C339" i="2"/>
  <c r="E338" i="2"/>
  <c r="C338" i="2"/>
  <c r="E337" i="2"/>
  <c r="C337" i="2"/>
  <c r="E336" i="2"/>
  <c r="C336" i="2"/>
  <c r="E335" i="2"/>
  <c r="C335" i="2"/>
  <c r="E334" i="2"/>
  <c r="C334" i="2"/>
  <c r="E333" i="2"/>
  <c r="C333" i="2"/>
  <c r="E332" i="2"/>
  <c r="C332" i="2"/>
  <c r="E331" i="2"/>
  <c r="C331" i="2"/>
  <c r="E330" i="2"/>
  <c r="C330" i="2"/>
  <c r="E329" i="2"/>
  <c r="C329" i="2"/>
  <c r="E328" i="2"/>
  <c r="C328" i="2"/>
  <c r="E327" i="2"/>
  <c r="C327" i="2"/>
  <c r="E326" i="2"/>
  <c r="C326" i="2"/>
  <c r="E325" i="2"/>
  <c r="C325" i="2"/>
  <c r="E324" i="2"/>
  <c r="C324" i="2"/>
  <c r="E323" i="2"/>
  <c r="C323" i="2"/>
  <c r="E322" i="2"/>
  <c r="C322" i="2"/>
  <c r="E321" i="2"/>
  <c r="C321" i="2"/>
  <c r="E320" i="2"/>
  <c r="C320" i="2"/>
  <c r="E319" i="2"/>
  <c r="C319" i="2"/>
  <c r="E318" i="2"/>
  <c r="C318" i="2"/>
  <c r="E317" i="2"/>
  <c r="C317" i="2"/>
  <c r="E316" i="2"/>
  <c r="C316" i="2"/>
  <c r="E315" i="2"/>
  <c r="C315" i="2"/>
  <c r="E314" i="2"/>
  <c r="C314" i="2"/>
  <c r="E313" i="2"/>
  <c r="C313" i="2"/>
  <c r="E312" i="2"/>
  <c r="C312" i="2"/>
  <c r="E311" i="2"/>
  <c r="C311" i="2"/>
  <c r="E310" i="2"/>
  <c r="C310" i="2"/>
  <c r="E309" i="2"/>
  <c r="C309" i="2"/>
  <c r="E308" i="2"/>
  <c r="C308" i="2"/>
  <c r="E307" i="2"/>
  <c r="C307" i="2"/>
  <c r="E306" i="2"/>
  <c r="C306" i="2"/>
  <c r="E305" i="2"/>
  <c r="C305" i="2"/>
  <c r="E304" i="2"/>
  <c r="C304" i="2"/>
  <c r="E303" i="2"/>
  <c r="C303" i="2"/>
  <c r="E302" i="2"/>
  <c r="C302" i="2"/>
  <c r="E301" i="2"/>
  <c r="C301" i="2"/>
  <c r="E300" i="2"/>
  <c r="C300" i="2"/>
  <c r="E299" i="2"/>
  <c r="C299" i="2"/>
  <c r="E298" i="2"/>
  <c r="C298" i="2"/>
  <c r="E297" i="2"/>
  <c r="C297" i="2"/>
  <c r="E296" i="2"/>
  <c r="C296" i="2"/>
  <c r="E295" i="2"/>
  <c r="C295" i="2"/>
  <c r="E294" i="2"/>
  <c r="C294" i="2"/>
  <c r="E293" i="2"/>
  <c r="C293" i="2"/>
  <c r="E292" i="2"/>
  <c r="C292" i="2"/>
  <c r="E291" i="2"/>
  <c r="C291" i="2"/>
  <c r="E290" i="2"/>
  <c r="C290" i="2"/>
  <c r="E289" i="2"/>
  <c r="C289" i="2"/>
  <c r="E288" i="2"/>
  <c r="C288" i="2"/>
  <c r="E287" i="2"/>
  <c r="C287" i="2"/>
  <c r="E286" i="2"/>
  <c r="C286" i="2"/>
  <c r="E285" i="2"/>
  <c r="C285" i="2"/>
  <c r="E284" i="2"/>
  <c r="C284" i="2"/>
  <c r="E283" i="2"/>
  <c r="C283" i="2"/>
  <c r="E282" i="2"/>
  <c r="C282" i="2"/>
  <c r="E281" i="2"/>
  <c r="C281" i="2"/>
  <c r="E280" i="2"/>
  <c r="C280" i="2"/>
  <c r="E279" i="2"/>
  <c r="C279" i="2"/>
  <c r="E278" i="2"/>
  <c r="C278" i="2"/>
  <c r="E277" i="2"/>
  <c r="C277" i="2"/>
  <c r="E276" i="2"/>
  <c r="C276" i="2"/>
  <c r="E275" i="2"/>
  <c r="C275" i="2"/>
  <c r="E274" i="2"/>
  <c r="C274" i="2"/>
  <c r="E273" i="2"/>
  <c r="C273" i="2"/>
  <c r="E272" i="2"/>
  <c r="C272" i="2"/>
  <c r="E271" i="2"/>
  <c r="C271" i="2"/>
  <c r="E270" i="2"/>
  <c r="C270" i="2"/>
  <c r="E269" i="2"/>
  <c r="C269" i="2"/>
  <c r="E268" i="2"/>
  <c r="C268" i="2"/>
  <c r="E267" i="2"/>
  <c r="C267" i="2"/>
  <c r="E266" i="2"/>
  <c r="C266" i="2"/>
  <c r="E265" i="2"/>
  <c r="C265" i="2"/>
  <c r="E264" i="2"/>
  <c r="C264" i="2"/>
  <c r="E263" i="2"/>
  <c r="C263" i="2"/>
  <c r="E262" i="2"/>
  <c r="C262" i="2"/>
  <c r="E261" i="2"/>
  <c r="C261" i="2"/>
  <c r="E260" i="2"/>
  <c r="C260" i="2"/>
  <c r="E259" i="2"/>
  <c r="C259" i="2"/>
  <c r="E258" i="2"/>
  <c r="C258" i="2"/>
  <c r="E257" i="2"/>
  <c r="C257" i="2"/>
  <c r="E256" i="2"/>
  <c r="C256" i="2"/>
  <c r="E255" i="2"/>
  <c r="C255" i="2"/>
  <c r="E254" i="2"/>
  <c r="C254" i="2"/>
  <c r="E253" i="2"/>
  <c r="C253" i="2"/>
  <c r="E252" i="2"/>
  <c r="C252" i="2"/>
  <c r="E251" i="2"/>
  <c r="C251" i="2"/>
  <c r="E250" i="2"/>
  <c r="C250" i="2"/>
  <c r="E249" i="2"/>
  <c r="C249" i="2"/>
  <c r="E248" i="2"/>
  <c r="C248" i="2"/>
  <c r="E247" i="2"/>
  <c r="C247" i="2"/>
  <c r="E246" i="2"/>
  <c r="C246" i="2"/>
  <c r="E245" i="2"/>
  <c r="C245" i="2"/>
  <c r="E244" i="2"/>
  <c r="C244" i="2"/>
  <c r="E243" i="2"/>
  <c r="C243" i="2"/>
  <c r="E242" i="2"/>
  <c r="C242" i="2"/>
  <c r="E241" i="2"/>
  <c r="C241" i="2"/>
  <c r="E240" i="2"/>
  <c r="C240" i="2"/>
  <c r="E239" i="2"/>
  <c r="C239" i="2"/>
  <c r="E238" i="2"/>
  <c r="C238" i="2"/>
  <c r="E237" i="2"/>
  <c r="C237" i="2"/>
  <c r="E236" i="2"/>
  <c r="C236" i="2"/>
  <c r="E235" i="2"/>
  <c r="C235" i="2"/>
  <c r="E234" i="2"/>
  <c r="C234" i="2"/>
  <c r="E233" i="2"/>
  <c r="C233" i="2"/>
  <c r="E232" i="2"/>
  <c r="C232" i="2"/>
  <c r="E231" i="2"/>
  <c r="C231" i="2"/>
  <c r="E230" i="2"/>
  <c r="C230" i="2"/>
  <c r="E229" i="2"/>
  <c r="C229" i="2"/>
  <c r="E228" i="2"/>
  <c r="C228" i="2"/>
  <c r="E227" i="2"/>
  <c r="C227" i="2"/>
  <c r="E226" i="2"/>
  <c r="C226" i="2"/>
  <c r="E225" i="2"/>
  <c r="C225" i="2"/>
  <c r="E224" i="2"/>
  <c r="C224" i="2"/>
  <c r="E223" i="2"/>
  <c r="C223" i="2"/>
  <c r="E222" i="2"/>
  <c r="C222" i="2"/>
  <c r="E221" i="2"/>
  <c r="C221" i="2"/>
  <c r="E220" i="2"/>
  <c r="C220" i="2"/>
  <c r="E219" i="2"/>
  <c r="C219" i="2"/>
  <c r="E218" i="2"/>
  <c r="C218" i="2"/>
  <c r="E217" i="2"/>
  <c r="C217" i="2"/>
  <c r="E216" i="2"/>
  <c r="C216" i="2"/>
  <c r="E215" i="2"/>
  <c r="C215" i="2"/>
  <c r="E214" i="2"/>
  <c r="C214" i="2"/>
  <c r="E213" i="2"/>
  <c r="C213" i="2"/>
  <c r="E212" i="2"/>
  <c r="C212" i="2"/>
  <c r="E211" i="2"/>
  <c r="C211" i="2"/>
  <c r="E210" i="2"/>
  <c r="C210" i="2"/>
  <c r="E209" i="2"/>
  <c r="C209" i="2"/>
  <c r="E208" i="2"/>
  <c r="C208" i="2"/>
  <c r="E207" i="2"/>
  <c r="C207" i="2"/>
  <c r="E206" i="2"/>
  <c r="C206" i="2"/>
  <c r="E205" i="2"/>
  <c r="C205" i="2"/>
  <c r="E204" i="2"/>
  <c r="C204" i="2"/>
  <c r="E203" i="2"/>
  <c r="C203" i="2"/>
  <c r="E202" i="2"/>
  <c r="C202" i="2"/>
  <c r="E201" i="2"/>
  <c r="C201" i="2"/>
  <c r="E200" i="2"/>
  <c r="C200" i="2"/>
  <c r="E199" i="2"/>
  <c r="C199" i="2"/>
  <c r="E198" i="2"/>
  <c r="C198" i="2"/>
  <c r="E197" i="2"/>
  <c r="C197" i="2"/>
  <c r="E196" i="2"/>
  <c r="C196" i="2"/>
  <c r="E195" i="2"/>
  <c r="C195" i="2"/>
  <c r="E194" i="2"/>
  <c r="C194" i="2"/>
  <c r="E193" i="2"/>
  <c r="C193" i="2"/>
  <c r="E192" i="2"/>
  <c r="C192" i="2"/>
  <c r="E191" i="2"/>
  <c r="C191" i="2"/>
  <c r="E190" i="2"/>
  <c r="C190" i="2"/>
  <c r="E189" i="2"/>
  <c r="C189" i="2"/>
  <c r="E188" i="2"/>
  <c r="C188" i="2"/>
  <c r="E187" i="2"/>
  <c r="C187" i="2"/>
  <c r="E186" i="2"/>
  <c r="C186" i="2"/>
  <c r="E185" i="2"/>
  <c r="C185" i="2"/>
  <c r="E184" i="2"/>
  <c r="C184" i="2"/>
  <c r="E183" i="2"/>
  <c r="C183" i="2"/>
  <c r="E182" i="2"/>
  <c r="C182" i="2"/>
  <c r="E181" i="2"/>
  <c r="C181" i="2"/>
  <c r="E180" i="2"/>
  <c r="C180" i="2"/>
  <c r="E179" i="2"/>
  <c r="C179" i="2"/>
  <c r="E178" i="2"/>
  <c r="C178" i="2"/>
  <c r="E177" i="2"/>
  <c r="C177" i="2"/>
  <c r="E176" i="2"/>
  <c r="C176" i="2"/>
  <c r="E175" i="2"/>
  <c r="C175" i="2"/>
  <c r="E174" i="2"/>
  <c r="C174" i="2"/>
  <c r="E173" i="2"/>
  <c r="C173" i="2"/>
  <c r="E172" i="2"/>
  <c r="C172" i="2"/>
  <c r="E171" i="2"/>
  <c r="C171" i="2"/>
  <c r="E170" i="2"/>
  <c r="C170" i="2"/>
  <c r="E169" i="2"/>
  <c r="C169" i="2"/>
  <c r="E168" i="2"/>
  <c r="C168" i="2"/>
  <c r="E167" i="2"/>
  <c r="C167" i="2"/>
  <c r="E166" i="2"/>
  <c r="C166" i="2"/>
  <c r="E165" i="2"/>
  <c r="C165" i="2"/>
  <c r="E164" i="2"/>
  <c r="C164" i="2"/>
  <c r="E163" i="2"/>
  <c r="C163" i="2"/>
  <c r="E162" i="2"/>
  <c r="C162" i="2"/>
  <c r="E161" i="2"/>
  <c r="C161" i="2"/>
  <c r="E160" i="2"/>
  <c r="C160" i="2"/>
  <c r="E159" i="2"/>
  <c r="C159" i="2"/>
  <c r="E158" i="2"/>
  <c r="C158" i="2"/>
  <c r="E157" i="2"/>
  <c r="C157" i="2"/>
  <c r="E156" i="2"/>
  <c r="C156" i="2"/>
  <c r="E155" i="2"/>
  <c r="C155" i="2"/>
  <c r="E154" i="2"/>
  <c r="C154" i="2"/>
  <c r="E153" i="2"/>
  <c r="C153" i="2"/>
  <c r="E152" i="2"/>
  <c r="C152" i="2"/>
  <c r="E151" i="2"/>
  <c r="C151" i="2"/>
  <c r="E150" i="2"/>
  <c r="C150" i="2"/>
  <c r="E149" i="2"/>
  <c r="C149" i="2"/>
  <c r="E148" i="2"/>
  <c r="C148" i="2"/>
  <c r="E147" i="2"/>
  <c r="C147" i="2"/>
  <c r="E146" i="2"/>
  <c r="C146" i="2"/>
  <c r="E145" i="2"/>
  <c r="C145" i="2"/>
  <c r="E144" i="2"/>
  <c r="C144" i="2"/>
  <c r="E143" i="2"/>
  <c r="C143" i="2"/>
  <c r="E142" i="2"/>
  <c r="C142" i="2"/>
  <c r="E141" i="2"/>
  <c r="C141" i="2"/>
  <c r="E140" i="2"/>
  <c r="C140" i="2"/>
  <c r="E139" i="2"/>
  <c r="C139" i="2"/>
  <c r="E138" i="2"/>
  <c r="C138" i="2"/>
  <c r="E137" i="2"/>
  <c r="C137" i="2"/>
  <c r="E136" i="2"/>
  <c r="C136" i="2"/>
  <c r="E135" i="2"/>
  <c r="C135" i="2"/>
  <c r="E134" i="2"/>
  <c r="C134" i="2"/>
  <c r="E133" i="2"/>
  <c r="C133" i="2"/>
  <c r="E132" i="2"/>
  <c r="C132" i="2"/>
  <c r="E131" i="2"/>
  <c r="C131" i="2"/>
  <c r="E130" i="2"/>
  <c r="C130" i="2"/>
  <c r="E129" i="2"/>
  <c r="C129" i="2"/>
  <c r="E128" i="2"/>
  <c r="C128" i="2"/>
  <c r="E127" i="2"/>
  <c r="C127" i="2"/>
  <c r="E126" i="2"/>
  <c r="C126" i="2"/>
  <c r="E125" i="2"/>
  <c r="C125" i="2"/>
  <c r="E124" i="2"/>
  <c r="C124" i="2"/>
  <c r="E123" i="2"/>
  <c r="C123" i="2"/>
  <c r="E122" i="2"/>
  <c r="C122" i="2"/>
  <c r="E121" i="2"/>
  <c r="C121" i="2"/>
  <c r="E120" i="2"/>
  <c r="C120" i="2"/>
  <c r="E119" i="2"/>
  <c r="C119" i="2"/>
  <c r="E118" i="2"/>
  <c r="C118" i="2"/>
  <c r="E117" i="2"/>
  <c r="C117" i="2"/>
  <c r="E116" i="2"/>
  <c r="C116" i="2"/>
  <c r="E115" i="2"/>
  <c r="C115" i="2"/>
  <c r="E114" i="2"/>
  <c r="C114" i="2"/>
  <c r="E113" i="2"/>
  <c r="C113" i="2"/>
  <c r="E112" i="2"/>
  <c r="C112" i="2"/>
  <c r="E111" i="2"/>
  <c r="C111" i="2"/>
  <c r="E110" i="2"/>
  <c r="C110" i="2"/>
  <c r="E109" i="2"/>
  <c r="C109" i="2"/>
  <c r="E108" i="2"/>
  <c r="C108" i="2"/>
  <c r="E107" i="2"/>
  <c r="C107" i="2"/>
  <c r="E106" i="2"/>
  <c r="C106" i="2"/>
  <c r="E105" i="2"/>
  <c r="C105" i="2"/>
  <c r="E104" i="2"/>
  <c r="C104" i="2"/>
  <c r="E103" i="2"/>
  <c r="C103" i="2"/>
  <c r="E102" i="2"/>
  <c r="C102" i="2"/>
  <c r="E101" i="2"/>
  <c r="C101" i="2"/>
  <c r="E100" i="2"/>
  <c r="C100" i="2"/>
  <c r="E99" i="2"/>
  <c r="C99" i="2"/>
  <c r="E98" i="2"/>
  <c r="C98" i="2"/>
  <c r="E97" i="2"/>
  <c r="C97" i="2"/>
  <c r="E96" i="2"/>
  <c r="C96" i="2"/>
  <c r="E95" i="2"/>
  <c r="C95" i="2"/>
  <c r="E94" i="2"/>
  <c r="C94" i="2"/>
  <c r="E93" i="2"/>
  <c r="C93" i="2"/>
  <c r="E92" i="2"/>
  <c r="C92" i="2"/>
  <c r="E91" i="2"/>
  <c r="C91" i="2"/>
  <c r="E90" i="2"/>
  <c r="C90" i="2"/>
  <c r="E89" i="2"/>
  <c r="C89" i="2"/>
  <c r="E88" i="2"/>
  <c r="C88" i="2"/>
  <c r="E87" i="2"/>
  <c r="C87" i="2"/>
  <c r="E86" i="2"/>
  <c r="C86" i="2"/>
  <c r="E85" i="2"/>
  <c r="C85" i="2"/>
  <c r="E84" i="2"/>
  <c r="C84" i="2"/>
  <c r="E83" i="2"/>
  <c r="C83" i="2"/>
  <c r="E82" i="2"/>
  <c r="C82" i="2"/>
  <c r="E81" i="2"/>
  <c r="C81" i="2"/>
  <c r="E80" i="2"/>
  <c r="C80" i="2"/>
  <c r="E79" i="2"/>
  <c r="C79" i="2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C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C402" i="1"/>
  <c r="E402" i="1"/>
  <c r="C403" i="1"/>
  <c r="E403" i="1"/>
  <c r="C404" i="1"/>
  <c r="E404" i="1"/>
  <c r="C405" i="1"/>
  <c r="E405" i="1"/>
  <c r="C406" i="1"/>
  <c r="E406" i="1"/>
  <c r="C407" i="1"/>
  <c r="E407" i="1"/>
  <c r="C408" i="1"/>
  <c r="E408" i="1"/>
  <c r="C409" i="1"/>
  <c r="E409" i="1"/>
  <c r="C410" i="1"/>
  <c r="E410" i="1"/>
  <c r="C411" i="1"/>
  <c r="E411" i="1"/>
  <c r="C412" i="1"/>
  <c r="E412" i="1"/>
  <c r="C413" i="1"/>
  <c r="E413" i="1"/>
  <c r="C414" i="1"/>
  <c r="E414" i="1"/>
  <c r="C415" i="1"/>
  <c r="E415" i="1"/>
  <c r="C416" i="1"/>
  <c r="E416" i="1"/>
  <c r="C417" i="1"/>
  <c r="E417" i="1"/>
  <c r="C418" i="1"/>
  <c r="E418" i="1"/>
  <c r="C419" i="1"/>
  <c r="E419" i="1"/>
  <c r="C420" i="1"/>
  <c r="E420" i="1"/>
  <c r="C421" i="1"/>
  <c r="E421" i="1"/>
  <c r="C422" i="1"/>
  <c r="E422" i="1"/>
  <c r="C423" i="1"/>
  <c r="E423" i="1"/>
  <c r="C424" i="1"/>
  <c r="E424" i="1"/>
  <c r="C425" i="1"/>
  <c r="E425" i="1"/>
  <c r="C426" i="1"/>
  <c r="E426" i="1"/>
  <c r="C427" i="1"/>
  <c r="E427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C444" i="1"/>
  <c r="E444" i="1"/>
  <c r="C445" i="1"/>
  <c r="E445" i="1"/>
  <c r="C446" i="1"/>
  <c r="E446" i="1"/>
  <c r="C447" i="1"/>
  <c r="E447" i="1"/>
  <c r="C448" i="1"/>
  <c r="E448" i="1"/>
  <c r="C449" i="1"/>
  <c r="E449" i="1"/>
  <c r="C450" i="1"/>
  <c r="E450" i="1"/>
  <c r="C451" i="1"/>
  <c r="E451" i="1"/>
  <c r="C452" i="1"/>
  <c r="E452" i="1"/>
  <c r="C453" i="1"/>
  <c r="E453" i="1"/>
  <c r="C454" i="1"/>
  <c r="E454" i="1"/>
  <c r="C455" i="1"/>
  <c r="E455" i="1"/>
  <c r="C456" i="1"/>
  <c r="E456" i="1"/>
  <c r="C457" i="1"/>
  <c r="E457" i="1"/>
  <c r="C458" i="1"/>
  <c r="E458" i="1"/>
  <c r="C459" i="1"/>
  <c r="E459" i="1"/>
  <c r="C460" i="1"/>
  <c r="E460" i="1"/>
  <c r="C461" i="1"/>
  <c r="E461" i="1"/>
  <c r="C462" i="1"/>
  <c r="E462" i="1"/>
  <c r="C463" i="1"/>
  <c r="E463" i="1"/>
  <c r="C464" i="1"/>
  <c r="E464" i="1"/>
  <c r="C465" i="1"/>
  <c r="E465" i="1"/>
  <c r="C466" i="1"/>
  <c r="E466" i="1"/>
  <c r="C467" i="1"/>
  <c r="E467" i="1"/>
  <c r="C468" i="1"/>
  <c r="E468" i="1"/>
  <c r="C469" i="1"/>
  <c r="E469" i="1"/>
  <c r="C470" i="1"/>
  <c r="E470" i="1"/>
  <c r="C471" i="1"/>
  <c r="E471" i="1"/>
  <c r="C472" i="1"/>
  <c r="E472" i="1"/>
  <c r="C473" i="1"/>
  <c r="E473" i="1"/>
  <c r="C474" i="1"/>
  <c r="E474" i="1"/>
  <c r="C475" i="1"/>
  <c r="E475" i="1"/>
  <c r="C476" i="1"/>
  <c r="E476" i="1"/>
  <c r="C477" i="1"/>
  <c r="E477" i="1"/>
  <c r="C478" i="1"/>
  <c r="E478" i="1"/>
  <c r="C479" i="1"/>
  <c r="E479" i="1"/>
  <c r="C480" i="1"/>
  <c r="E480" i="1"/>
  <c r="C481" i="1"/>
  <c r="E481" i="1"/>
  <c r="C482" i="1"/>
  <c r="E482" i="1"/>
  <c r="C483" i="1"/>
  <c r="E483" i="1"/>
  <c r="C484" i="1"/>
  <c r="E484" i="1"/>
  <c r="C485" i="1"/>
  <c r="E485" i="1"/>
  <c r="C486" i="1"/>
  <c r="E486" i="1"/>
  <c r="C487" i="1"/>
  <c r="E487" i="1"/>
  <c r="C488" i="1"/>
  <c r="E488" i="1"/>
  <c r="C489" i="1"/>
  <c r="E489" i="1"/>
  <c r="C490" i="1"/>
  <c r="E490" i="1"/>
  <c r="C491" i="1"/>
  <c r="E491" i="1"/>
  <c r="C492" i="1"/>
  <c r="E492" i="1"/>
  <c r="C493" i="1"/>
  <c r="E493" i="1"/>
  <c r="C494" i="1"/>
  <c r="E494" i="1"/>
  <c r="C495" i="1"/>
  <c r="E495" i="1"/>
  <c r="C496" i="1"/>
  <c r="E496" i="1"/>
  <c r="C497" i="1"/>
  <c r="E497" i="1"/>
  <c r="C498" i="1"/>
  <c r="E498" i="1"/>
  <c r="C499" i="1"/>
  <c r="E499" i="1"/>
  <c r="C500" i="1"/>
  <c r="E500" i="1"/>
  <c r="C501" i="1"/>
  <c r="E501" i="1"/>
  <c r="C502" i="1"/>
  <c r="E502" i="1"/>
  <c r="C503" i="1"/>
  <c r="E503" i="1"/>
  <c r="C504" i="1"/>
  <c r="E504" i="1"/>
  <c r="C505" i="1"/>
  <c r="E505" i="1"/>
  <c r="C506" i="1"/>
  <c r="E506" i="1"/>
  <c r="C507" i="1"/>
  <c r="E507" i="1"/>
  <c r="C508" i="1"/>
  <c r="E508" i="1"/>
  <c r="C509" i="1"/>
  <c r="E509" i="1"/>
  <c r="C510" i="1"/>
  <c r="E510" i="1"/>
  <c r="C511" i="1"/>
  <c r="E511" i="1"/>
  <c r="C512" i="1"/>
  <c r="E512" i="1"/>
  <c r="C513" i="1"/>
  <c r="E513" i="1"/>
  <c r="C514" i="1"/>
  <c r="E514" i="1"/>
  <c r="C515" i="1"/>
  <c r="E515" i="1"/>
  <c r="C516" i="1"/>
  <c r="E516" i="1"/>
  <c r="C517" i="1"/>
  <c r="E517" i="1"/>
  <c r="C518" i="1"/>
  <c r="E518" i="1"/>
  <c r="C519" i="1"/>
  <c r="E519" i="1"/>
  <c r="C520" i="1"/>
  <c r="E520" i="1"/>
  <c r="C521" i="1"/>
  <c r="E521" i="1"/>
  <c r="C522" i="1"/>
  <c r="E522" i="1"/>
  <c r="C523" i="1"/>
  <c r="E523" i="1"/>
  <c r="C524" i="1"/>
  <c r="E524" i="1"/>
  <c r="C525" i="1"/>
  <c r="E525" i="1"/>
  <c r="C526" i="1"/>
  <c r="E526" i="1"/>
  <c r="C527" i="1"/>
  <c r="E527" i="1"/>
  <c r="C528" i="1"/>
  <c r="E528" i="1"/>
  <c r="C529" i="1"/>
  <c r="E529" i="1"/>
  <c r="C530" i="1"/>
  <c r="E530" i="1"/>
  <c r="C531" i="1"/>
  <c r="E531" i="1"/>
  <c r="C532" i="1"/>
  <c r="E532" i="1"/>
  <c r="C533" i="1"/>
  <c r="E533" i="1"/>
  <c r="C534" i="1"/>
  <c r="E534" i="1"/>
  <c r="C535" i="1"/>
  <c r="E535" i="1"/>
  <c r="C536" i="1"/>
  <c r="E536" i="1"/>
  <c r="C537" i="1"/>
  <c r="E537" i="1"/>
  <c r="C538" i="1"/>
  <c r="E538" i="1"/>
  <c r="C539" i="1"/>
  <c r="E539" i="1"/>
  <c r="C540" i="1"/>
  <c r="E540" i="1"/>
  <c r="C541" i="1"/>
  <c r="E541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602" i="1"/>
  <c r="E602" i="1"/>
  <c r="C603" i="1"/>
  <c r="E603" i="1"/>
  <c r="C604" i="1"/>
  <c r="E604" i="1"/>
  <c r="C605" i="1"/>
  <c r="E605" i="1"/>
  <c r="C606" i="1"/>
  <c r="E606" i="1"/>
  <c r="C607" i="1"/>
  <c r="E607" i="1"/>
  <c r="C608" i="1"/>
  <c r="E608" i="1"/>
  <c r="C609" i="1"/>
  <c r="E609" i="1"/>
  <c r="C610" i="1"/>
  <c r="E610" i="1"/>
  <c r="C611" i="1"/>
  <c r="E611" i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620" i="1"/>
  <c r="E620" i="1"/>
  <c r="C621" i="1"/>
  <c r="E621" i="1"/>
  <c r="C622" i="1"/>
  <c r="E622" i="1"/>
  <c r="C623" i="1"/>
  <c r="E623" i="1"/>
  <c r="C624" i="1"/>
  <c r="E624" i="1"/>
  <c r="C625" i="1"/>
  <c r="E625" i="1"/>
  <c r="C626" i="1"/>
  <c r="E626" i="1"/>
  <c r="C627" i="1"/>
  <c r="E627" i="1"/>
  <c r="C628" i="1"/>
  <c r="E628" i="1"/>
  <c r="C629" i="1"/>
  <c r="E629" i="1"/>
  <c r="C630" i="1"/>
  <c r="E630" i="1"/>
  <c r="C631" i="1"/>
  <c r="E631" i="1"/>
  <c r="C632" i="1"/>
  <c r="E632" i="1"/>
  <c r="C633" i="1"/>
  <c r="E633" i="1"/>
  <c r="C634" i="1"/>
  <c r="E634" i="1"/>
  <c r="C635" i="1"/>
  <c r="E635" i="1"/>
  <c r="C636" i="1"/>
  <c r="E636" i="1"/>
  <c r="C637" i="1"/>
  <c r="E637" i="1"/>
  <c r="C638" i="1"/>
  <c r="E638" i="1"/>
  <c r="C639" i="1"/>
  <c r="E639" i="1"/>
  <c r="C640" i="1"/>
  <c r="E640" i="1"/>
  <c r="C641" i="1"/>
  <c r="E641" i="1"/>
  <c r="C642" i="1"/>
  <c r="E642" i="1"/>
  <c r="C643" i="1"/>
  <c r="E643" i="1"/>
  <c r="C644" i="1"/>
  <c r="E644" i="1"/>
  <c r="C645" i="1"/>
  <c r="E645" i="1"/>
  <c r="C646" i="1"/>
  <c r="E646" i="1"/>
  <c r="C647" i="1"/>
  <c r="E647" i="1"/>
  <c r="C648" i="1"/>
  <c r="E648" i="1"/>
  <c r="C649" i="1"/>
  <c r="E649" i="1"/>
  <c r="C650" i="1"/>
  <c r="E650" i="1"/>
  <c r="C651" i="1"/>
  <c r="E651" i="1"/>
  <c r="C652" i="1"/>
  <c r="E652" i="1"/>
  <c r="C653" i="1"/>
  <c r="E653" i="1"/>
  <c r="C654" i="1"/>
  <c r="E654" i="1"/>
  <c r="C655" i="1"/>
  <c r="E655" i="1"/>
  <c r="C656" i="1"/>
  <c r="E656" i="1"/>
  <c r="C657" i="1"/>
  <c r="E657" i="1"/>
  <c r="C658" i="1"/>
  <c r="E658" i="1"/>
  <c r="C659" i="1"/>
  <c r="E659" i="1"/>
  <c r="C660" i="1"/>
  <c r="E660" i="1"/>
  <c r="C661" i="1"/>
  <c r="E661" i="1"/>
  <c r="C662" i="1"/>
  <c r="E662" i="1"/>
  <c r="C663" i="1"/>
  <c r="E663" i="1"/>
  <c r="C664" i="1"/>
  <c r="E664" i="1"/>
  <c r="C665" i="1"/>
  <c r="E665" i="1"/>
  <c r="C666" i="1"/>
  <c r="E666" i="1"/>
  <c r="C667" i="1"/>
  <c r="E667" i="1"/>
  <c r="C668" i="1"/>
  <c r="E668" i="1"/>
  <c r="C669" i="1"/>
  <c r="E669" i="1"/>
  <c r="C670" i="1"/>
  <c r="E670" i="1"/>
  <c r="C671" i="1"/>
  <c r="E671" i="1"/>
  <c r="C672" i="1"/>
  <c r="E672" i="1"/>
  <c r="C673" i="1"/>
  <c r="E673" i="1"/>
  <c r="C674" i="1"/>
  <c r="E674" i="1"/>
  <c r="C675" i="1"/>
  <c r="E675" i="1"/>
  <c r="C676" i="1"/>
  <c r="E676" i="1"/>
  <c r="C677" i="1"/>
  <c r="E677" i="1"/>
  <c r="C678" i="1"/>
  <c r="E678" i="1"/>
  <c r="C679" i="1"/>
  <c r="E679" i="1"/>
  <c r="C680" i="1"/>
  <c r="E680" i="1"/>
  <c r="C681" i="1"/>
  <c r="E681" i="1"/>
  <c r="C682" i="1"/>
  <c r="E682" i="1"/>
  <c r="C683" i="1"/>
  <c r="E683" i="1"/>
  <c r="C684" i="1"/>
  <c r="E684" i="1"/>
  <c r="C685" i="1"/>
  <c r="E685" i="1"/>
  <c r="C686" i="1"/>
  <c r="E686" i="1"/>
  <c r="C687" i="1"/>
  <c r="E687" i="1"/>
  <c r="C688" i="1"/>
  <c r="E688" i="1"/>
  <c r="C689" i="1"/>
  <c r="E689" i="1"/>
  <c r="C690" i="1"/>
  <c r="E690" i="1"/>
  <c r="C691" i="1"/>
  <c r="E691" i="1"/>
  <c r="C692" i="1"/>
  <c r="E692" i="1"/>
  <c r="C693" i="1"/>
  <c r="E693" i="1"/>
  <c r="C694" i="1"/>
  <c r="E694" i="1"/>
  <c r="C695" i="1"/>
  <c r="E695" i="1"/>
  <c r="C696" i="1"/>
  <c r="E696" i="1"/>
  <c r="C697" i="1"/>
  <c r="E697" i="1"/>
  <c r="C698" i="1"/>
  <c r="E698" i="1"/>
  <c r="C699" i="1"/>
  <c r="E699" i="1"/>
  <c r="C700" i="1"/>
  <c r="E700" i="1"/>
  <c r="C701" i="1"/>
  <c r="E701" i="1"/>
  <c r="C702" i="1"/>
  <c r="E702" i="1"/>
  <c r="C703" i="1"/>
  <c r="E703" i="1"/>
  <c r="C704" i="1"/>
  <c r="E704" i="1"/>
  <c r="C705" i="1"/>
  <c r="E705" i="1"/>
  <c r="C706" i="1"/>
  <c r="E706" i="1"/>
  <c r="C707" i="1"/>
  <c r="E707" i="1"/>
  <c r="C708" i="1"/>
  <c r="E708" i="1"/>
  <c r="C709" i="1"/>
  <c r="E709" i="1"/>
  <c r="C710" i="1"/>
  <c r="E710" i="1"/>
  <c r="C711" i="1"/>
  <c r="E711" i="1"/>
  <c r="C712" i="1"/>
  <c r="E712" i="1"/>
  <c r="C713" i="1"/>
  <c r="E713" i="1"/>
  <c r="C714" i="1"/>
  <c r="E714" i="1"/>
  <c r="C715" i="1"/>
  <c r="E715" i="1"/>
  <c r="C716" i="1"/>
  <c r="E716" i="1"/>
  <c r="C717" i="1"/>
  <c r="E717" i="1"/>
  <c r="C718" i="1"/>
  <c r="E718" i="1"/>
  <c r="C719" i="1"/>
  <c r="E719" i="1"/>
  <c r="C720" i="1"/>
  <c r="E720" i="1"/>
  <c r="C721" i="1"/>
  <c r="E721" i="1"/>
  <c r="C722" i="1"/>
  <c r="E722" i="1"/>
  <c r="C723" i="1"/>
  <c r="E723" i="1"/>
  <c r="C724" i="1"/>
  <c r="E724" i="1"/>
  <c r="C725" i="1"/>
  <c r="E725" i="1"/>
  <c r="C726" i="1"/>
  <c r="E726" i="1"/>
  <c r="C727" i="1"/>
  <c r="E727" i="1"/>
  <c r="C728" i="1"/>
  <c r="E728" i="1"/>
  <c r="C729" i="1"/>
  <c r="E729" i="1"/>
  <c r="C730" i="1"/>
  <c r="E730" i="1"/>
  <c r="C731" i="1"/>
  <c r="E731" i="1"/>
  <c r="C732" i="1"/>
  <c r="E732" i="1"/>
  <c r="C733" i="1"/>
  <c r="E733" i="1"/>
  <c r="C734" i="1"/>
  <c r="E734" i="1"/>
  <c r="C735" i="1"/>
  <c r="E735" i="1"/>
  <c r="C736" i="1"/>
  <c r="E736" i="1"/>
  <c r="C737" i="1"/>
  <c r="E737" i="1"/>
  <c r="C738" i="1"/>
  <c r="E738" i="1"/>
  <c r="C739" i="1"/>
  <c r="E739" i="1"/>
  <c r="C740" i="1"/>
  <c r="E740" i="1"/>
  <c r="C741" i="1"/>
  <c r="E741" i="1"/>
  <c r="C742" i="1"/>
  <c r="E742" i="1"/>
  <c r="C743" i="1"/>
  <c r="E743" i="1"/>
  <c r="C744" i="1"/>
  <c r="E744" i="1"/>
  <c r="C745" i="1"/>
  <c r="E745" i="1"/>
  <c r="C746" i="1"/>
  <c r="E746" i="1"/>
  <c r="C747" i="1"/>
  <c r="E747" i="1"/>
  <c r="C748" i="1"/>
  <c r="E748" i="1"/>
  <c r="C749" i="1"/>
  <c r="E749" i="1"/>
  <c r="C750" i="1"/>
  <c r="E750" i="1"/>
  <c r="C751" i="1"/>
  <c r="E751" i="1"/>
  <c r="C752" i="1"/>
  <c r="E752" i="1"/>
  <c r="C753" i="1"/>
  <c r="E753" i="1"/>
  <c r="C754" i="1"/>
  <c r="E754" i="1"/>
  <c r="C755" i="1"/>
  <c r="E755" i="1"/>
  <c r="C756" i="1"/>
  <c r="E756" i="1"/>
  <c r="C757" i="1"/>
  <c r="E757" i="1"/>
  <c r="C758" i="1"/>
  <c r="E758" i="1"/>
  <c r="C759" i="1"/>
  <c r="E759" i="1"/>
  <c r="C760" i="1"/>
  <c r="E760" i="1"/>
  <c r="C761" i="1"/>
  <c r="E761" i="1"/>
  <c r="C762" i="1"/>
  <c r="E762" i="1"/>
  <c r="C763" i="1"/>
  <c r="E763" i="1"/>
  <c r="C764" i="1"/>
  <c r="E764" i="1"/>
  <c r="C765" i="1"/>
  <c r="E765" i="1"/>
  <c r="C766" i="1"/>
  <c r="E766" i="1"/>
  <c r="C767" i="1"/>
  <c r="E767" i="1"/>
  <c r="C768" i="1"/>
  <c r="E768" i="1"/>
  <c r="C769" i="1"/>
  <c r="E769" i="1"/>
  <c r="C770" i="1"/>
  <c r="E770" i="1"/>
  <c r="C771" i="1"/>
  <c r="E771" i="1"/>
  <c r="C772" i="1"/>
  <c r="E772" i="1"/>
  <c r="C773" i="1"/>
  <c r="E773" i="1"/>
  <c r="C774" i="1"/>
  <c r="E774" i="1"/>
  <c r="C775" i="1"/>
  <c r="E775" i="1"/>
  <c r="C776" i="1"/>
  <c r="E776" i="1"/>
  <c r="C777" i="1"/>
  <c r="E777" i="1"/>
  <c r="C778" i="1"/>
  <c r="E778" i="1"/>
  <c r="C779" i="1"/>
  <c r="E779" i="1"/>
  <c r="C780" i="1"/>
  <c r="E780" i="1"/>
  <c r="C781" i="1"/>
  <c r="E781" i="1"/>
  <c r="C782" i="1"/>
  <c r="E782" i="1"/>
  <c r="C783" i="1"/>
  <c r="E783" i="1"/>
  <c r="C784" i="1"/>
  <c r="E784" i="1"/>
  <c r="C785" i="1"/>
  <c r="E785" i="1"/>
  <c r="C786" i="1"/>
  <c r="E786" i="1"/>
  <c r="C787" i="1"/>
  <c r="E787" i="1"/>
  <c r="C788" i="1"/>
  <c r="E788" i="1"/>
  <c r="C789" i="1"/>
  <c r="E789" i="1"/>
  <c r="C790" i="1"/>
  <c r="E790" i="1"/>
  <c r="C791" i="1"/>
  <c r="E791" i="1"/>
  <c r="C792" i="1"/>
  <c r="E792" i="1"/>
  <c r="C793" i="1"/>
  <c r="E793" i="1"/>
  <c r="C794" i="1"/>
  <c r="E794" i="1"/>
  <c r="C795" i="1"/>
  <c r="E795" i="1"/>
  <c r="C796" i="1"/>
  <c r="E796" i="1"/>
  <c r="C797" i="1"/>
  <c r="E797" i="1"/>
  <c r="C798" i="1"/>
  <c r="E798" i="1"/>
  <c r="C799" i="1"/>
  <c r="E799" i="1"/>
  <c r="C800" i="1"/>
  <c r="E800" i="1"/>
  <c r="C801" i="1"/>
  <c r="E801" i="1"/>
  <c r="C802" i="1"/>
  <c r="E802" i="1"/>
  <c r="C803" i="1"/>
  <c r="E803" i="1"/>
  <c r="C804" i="1"/>
  <c r="E804" i="1"/>
  <c r="C805" i="1"/>
  <c r="E805" i="1"/>
  <c r="C806" i="1"/>
  <c r="E806" i="1"/>
  <c r="C807" i="1"/>
  <c r="E807" i="1"/>
  <c r="C808" i="1"/>
  <c r="E808" i="1"/>
  <c r="C809" i="1"/>
  <c r="E809" i="1"/>
  <c r="C810" i="1"/>
  <c r="E810" i="1"/>
  <c r="C811" i="1"/>
  <c r="E811" i="1"/>
  <c r="C812" i="1"/>
  <c r="E812" i="1"/>
  <c r="C813" i="1"/>
  <c r="E813" i="1"/>
  <c r="C814" i="1"/>
  <c r="E814" i="1"/>
  <c r="C815" i="1"/>
  <c r="E815" i="1"/>
  <c r="C816" i="1"/>
  <c r="E816" i="1"/>
  <c r="C817" i="1"/>
  <c r="E817" i="1"/>
  <c r="C818" i="1"/>
  <c r="E818" i="1"/>
  <c r="C819" i="1"/>
  <c r="E819" i="1"/>
  <c r="C820" i="1"/>
  <c r="E820" i="1"/>
  <c r="C821" i="1"/>
  <c r="E821" i="1"/>
  <c r="C822" i="1"/>
  <c r="E822" i="1"/>
  <c r="C823" i="1"/>
  <c r="E823" i="1"/>
  <c r="C824" i="1"/>
  <c r="E824" i="1"/>
  <c r="C825" i="1"/>
  <c r="E825" i="1"/>
  <c r="C826" i="1"/>
  <c r="E826" i="1"/>
  <c r="C827" i="1"/>
  <c r="E827" i="1"/>
  <c r="C828" i="1"/>
  <c r="E828" i="1"/>
  <c r="C829" i="1"/>
  <c r="E829" i="1"/>
  <c r="C830" i="1"/>
  <c r="E830" i="1"/>
  <c r="C831" i="1"/>
  <c r="E831" i="1"/>
  <c r="C832" i="1"/>
  <c r="E832" i="1"/>
  <c r="C833" i="1"/>
  <c r="E833" i="1"/>
  <c r="C834" i="1"/>
  <c r="E834" i="1"/>
  <c r="C835" i="1"/>
  <c r="E835" i="1"/>
  <c r="C836" i="1"/>
  <c r="E836" i="1"/>
  <c r="C837" i="1"/>
  <c r="E837" i="1"/>
  <c r="C838" i="1"/>
  <c r="E838" i="1"/>
  <c r="C839" i="1"/>
  <c r="E839" i="1"/>
  <c r="C840" i="1"/>
  <c r="E840" i="1"/>
  <c r="C841" i="1"/>
  <c r="E841" i="1"/>
  <c r="C842" i="1"/>
  <c r="E842" i="1"/>
  <c r="C843" i="1"/>
  <c r="E843" i="1"/>
  <c r="C844" i="1"/>
  <c r="E844" i="1"/>
  <c r="C845" i="1"/>
  <c r="E845" i="1"/>
  <c r="C846" i="1"/>
  <c r="E846" i="1"/>
  <c r="C847" i="1"/>
  <c r="E847" i="1"/>
  <c r="C848" i="1"/>
  <c r="E848" i="1"/>
  <c r="C849" i="1"/>
  <c r="E849" i="1"/>
  <c r="C850" i="1"/>
  <c r="E850" i="1"/>
  <c r="C851" i="1"/>
  <c r="E851" i="1"/>
  <c r="C852" i="1"/>
  <c r="E852" i="1"/>
  <c r="C853" i="1"/>
  <c r="E853" i="1"/>
  <c r="C854" i="1"/>
  <c r="E854" i="1"/>
  <c r="C855" i="1"/>
  <c r="E855" i="1"/>
  <c r="C856" i="1"/>
  <c r="E856" i="1"/>
  <c r="C857" i="1"/>
  <c r="E857" i="1"/>
  <c r="C858" i="1"/>
  <c r="E858" i="1"/>
  <c r="C859" i="1"/>
  <c r="E859" i="1"/>
  <c r="C860" i="1"/>
  <c r="E860" i="1"/>
  <c r="C861" i="1"/>
  <c r="E861" i="1"/>
  <c r="C862" i="1"/>
  <c r="E862" i="1"/>
  <c r="C863" i="1"/>
  <c r="E863" i="1"/>
  <c r="C864" i="1"/>
  <c r="E864" i="1"/>
  <c r="C865" i="1"/>
  <c r="E865" i="1"/>
  <c r="C866" i="1"/>
  <c r="E866" i="1"/>
  <c r="C867" i="1"/>
  <c r="E867" i="1"/>
  <c r="C868" i="1"/>
  <c r="E868" i="1"/>
  <c r="C869" i="1"/>
  <c r="E869" i="1"/>
  <c r="C870" i="1"/>
  <c r="E870" i="1"/>
  <c r="C871" i="1"/>
  <c r="E871" i="1"/>
  <c r="C872" i="1"/>
  <c r="E872" i="1"/>
  <c r="C873" i="1"/>
  <c r="E873" i="1"/>
  <c r="C874" i="1"/>
  <c r="E874" i="1"/>
  <c r="C875" i="1"/>
  <c r="E875" i="1"/>
  <c r="C876" i="1"/>
  <c r="E876" i="1"/>
  <c r="C877" i="1"/>
  <c r="E877" i="1"/>
  <c r="C878" i="1"/>
  <c r="E878" i="1"/>
  <c r="C879" i="1"/>
  <c r="E879" i="1"/>
  <c r="C880" i="1"/>
  <c r="E880" i="1"/>
  <c r="C881" i="1"/>
  <c r="E881" i="1"/>
  <c r="C882" i="1"/>
  <c r="E882" i="1"/>
  <c r="C883" i="1"/>
  <c r="E883" i="1"/>
  <c r="C884" i="1"/>
  <c r="E884" i="1"/>
  <c r="C885" i="1"/>
  <c r="E885" i="1"/>
  <c r="C886" i="1"/>
  <c r="E886" i="1"/>
  <c r="C887" i="1"/>
  <c r="E887" i="1"/>
  <c r="C888" i="1"/>
  <c r="E888" i="1"/>
  <c r="C889" i="1"/>
  <c r="E889" i="1"/>
  <c r="C890" i="1"/>
  <c r="E890" i="1"/>
  <c r="C891" i="1"/>
  <c r="E891" i="1"/>
  <c r="C892" i="1"/>
  <c r="E892" i="1"/>
  <c r="C893" i="1"/>
  <c r="E893" i="1"/>
  <c r="C894" i="1"/>
  <c r="E894" i="1"/>
  <c r="C895" i="1"/>
  <c r="E895" i="1"/>
  <c r="C896" i="1"/>
  <c r="E896" i="1"/>
  <c r="C897" i="1"/>
  <c r="E897" i="1"/>
  <c r="C898" i="1"/>
  <c r="E898" i="1"/>
  <c r="C899" i="1"/>
  <c r="E899" i="1"/>
  <c r="C900" i="1"/>
  <c r="E900" i="1"/>
  <c r="C901" i="1"/>
  <c r="E901" i="1"/>
  <c r="C902" i="1"/>
  <c r="E902" i="1"/>
  <c r="C903" i="1"/>
  <c r="E903" i="1"/>
  <c r="C904" i="1"/>
  <c r="E904" i="1"/>
  <c r="C905" i="1"/>
  <c r="E905" i="1"/>
  <c r="C906" i="1"/>
  <c r="E906" i="1"/>
  <c r="C907" i="1"/>
  <c r="E907" i="1"/>
  <c r="C908" i="1"/>
  <c r="E908" i="1"/>
  <c r="C909" i="1"/>
  <c r="E909" i="1"/>
  <c r="C910" i="1"/>
  <c r="E910" i="1"/>
  <c r="C911" i="1"/>
  <c r="E911" i="1"/>
  <c r="C912" i="1"/>
  <c r="E912" i="1"/>
  <c r="C913" i="1"/>
  <c r="E913" i="1"/>
  <c r="C914" i="1"/>
  <c r="E914" i="1"/>
  <c r="C915" i="1"/>
  <c r="E915" i="1"/>
  <c r="C916" i="1"/>
  <c r="E916" i="1"/>
  <c r="C917" i="1"/>
  <c r="E917" i="1"/>
  <c r="C918" i="1"/>
  <c r="E918" i="1"/>
  <c r="C919" i="1"/>
  <c r="E919" i="1"/>
  <c r="C920" i="1"/>
  <c r="E920" i="1"/>
  <c r="C921" i="1"/>
  <c r="E921" i="1"/>
  <c r="C922" i="1"/>
  <c r="E922" i="1"/>
  <c r="C923" i="1"/>
  <c r="E923" i="1"/>
  <c r="C924" i="1"/>
  <c r="E924" i="1"/>
  <c r="C925" i="1"/>
  <c r="E925" i="1"/>
  <c r="C926" i="1"/>
  <c r="E926" i="1"/>
  <c r="C927" i="1"/>
  <c r="E927" i="1"/>
  <c r="C928" i="1"/>
  <c r="E928" i="1"/>
  <c r="C929" i="1"/>
  <c r="E929" i="1"/>
  <c r="C930" i="1"/>
  <c r="E930" i="1"/>
  <c r="C931" i="1"/>
  <c r="E931" i="1"/>
  <c r="C932" i="1"/>
  <c r="E932" i="1"/>
  <c r="C933" i="1"/>
  <c r="E933" i="1"/>
  <c r="C934" i="1"/>
  <c r="E934" i="1"/>
  <c r="C935" i="1"/>
  <c r="E935" i="1"/>
  <c r="C936" i="1"/>
  <c r="E936" i="1"/>
  <c r="C937" i="1"/>
  <c r="E937" i="1"/>
  <c r="C938" i="1"/>
  <c r="E938" i="1"/>
  <c r="C939" i="1"/>
  <c r="E939" i="1"/>
  <c r="C940" i="1"/>
  <c r="E940" i="1"/>
  <c r="C941" i="1"/>
  <c r="E941" i="1"/>
  <c r="C942" i="1"/>
  <c r="E942" i="1"/>
  <c r="C943" i="1"/>
  <c r="E943" i="1"/>
  <c r="C944" i="1"/>
  <c r="E944" i="1"/>
  <c r="C945" i="1"/>
  <c r="E945" i="1"/>
  <c r="C946" i="1"/>
  <c r="E946" i="1"/>
  <c r="C947" i="1"/>
  <c r="E947" i="1"/>
  <c r="C948" i="1"/>
  <c r="E948" i="1"/>
  <c r="C949" i="1"/>
  <c r="E949" i="1"/>
  <c r="C950" i="1"/>
  <c r="E950" i="1"/>
  <c r="C951" i="1"/>
  <c r="E951" i="1"/>
  <c r="C952" i="1"/>
  <c r="E952" i="1"/>
  <c r="C953" i="1"/>
  <c r="E953" i="1"/>
  <c r="C954" i="1"/>
  <c r="E954" i="1"/>
  <c r="C955" i="1"/>
  <c r="E955" i="1"/>
  <c r="C956" i="1"/>
  <c r="E956" i="1"/>
  <c r="C957" i="1"/>
  <c r="E957" i="1"/>
  <c r="C958" i="1"/>
  <c r="E958" i="1"/>
  <c r="C959" i="1"/>
  <c r="E959" i="1"/>
  <c r="C960" i="1"/>
  <c r="E960" i="1"/>
  <c r="C961" i="1"/>
  <c r="E961" i="1"/>
  <c r="C962" i="1"/>
  <c r="E962" i="1"/>
  <c r="C963" i="1"/>
  <c r="E963" i="1"/>
  <c r="C964" i="1"/>
  <c r="E964" i="1"/>
  <c r="C965" i="1"/>
  <c r="E965" i="1"/>
  <c r="C966" i="1"/>
  <c r="E966" i="1"/>
  <c r="C967" i="1"/>
  <c r="E967" i="1"/>
  <c r="C968" i="1"/>
  <c r="E968" i="1"/>
  <c r="C969" i="1"/>
  <c r="E969" i="1"/>
  <c r="C970" i="1"/>
  <c r="E970" i="1"/>
  <c r="C971" i="1"/>
  <c r="E971" i="1"/>
  <c r="C972" i="1"/>
  <c r="E972" i="1"/>
  <c r="C973" i="1"/>
  <c r="E973" i="1"/>
  <c r="C974" i="1"/>
  <c r="E974" i="1"/>
  <c r="C975" i="1"/>
  <c r="E975" i="1"/>
  <c r="C976" i="1"/>
  <c r="E976" i="1"/>
  <c r="C977" i="1"/>
  <c r="E977" i="1"/>
  <c r="C978" i="1"/>
  <c r="E978" i="1"/>
  <c r="C979" i="1"/>
  <c r="E979" i="1"/>
  <c r="C980" i="1"/>
  <c r="E980" i="1"/>
  <c r="C981" i="1"/>
  <c r="E981" i="1"/>
  <c r="C982" i="1"/>
  <c r="E982" i="1"/>
  <c r="C983" i="1"/>
  <c r="E983" i="1"/>
  <c r="C984" i="1"/>
  <c r="E984" i="1"/>
  <c r="C985" i="1"/>
  <c r="E985" i="1"/>
  <c r="C986" i="1"/>
  <c r="E986" i="1"/>
  <c r="C987" i="1"/>
  <c r="E987" i="1"/>
  <c r="C988" i="1"/>
  <c r="E988" i="1"/>
  <c r="C989" i="1"/>
  <c r="E989" i="1"/>
  <c r="C990" i="1"/>
  <c r="E990" i="1"/>
  <c r="C991" i="1"/>
  <c r="E991" i="1"/>
  <c r="C992" i="1"/>
  <c r="E992" i="1"/>
  <c r="C993" i="1"/>
  <c r="E993" i="1"/>
  <c r="C994" i="1"/>
  <c r="E994" i="1"/>
  <c r="C995" i="1"/>
  <c r="E995" i="1"/>
  <c r="C996" i="1"/>
  <c r="E996" i="1"/>
  <c r="C997" i="1"/>
  <c r="E997" i="1"/>
  <c r="C998" i="1"/>
  <c r="E998" i="1"/>
  <c r="C999" i="1"/>
  <c r="E999" i="1"/>
  <c r="C1000" i="1"/>
  <c r="E1000" i="1"/>
  <c r="C1001" i="1"/>
  <c r="E1001" i="1"/>
  <c r="C1002" i="1"/>
  <c r="E1002" i="1"/>
  <c r="C1003" i="1"/>
  <c r="E1003" i="1"/>
  <c r="C1004" i="1"/>
  <c r="E1004" i="1"/>
  <c r="C1005" i="1"/>
  <c r="E1005" i="1"/>
  <c r="C1006" i="1"/>
  <c r="E1006" i="1"/>
  <c r="C1007" i="1"/>
  <c r="E1007" i="1"/>
  <c r="C1008" i="1"/>
  <c r="E1008" i="1"/>
  <c r="C1009" i="1"/>
  <c r="E1009" i="1"/>
  <c r="C1010" i="1"/>
  <c r="E1010" i="1"/>
  <c r="C1011" i="1"/>
  <c r="E1011" i="1"/>
  <c r="C1012" i="1"/>
  <c r="E1012" i="1"/>
  <c r="C1013" i="1"/>
  <c r="E1013" i="1"/>
  <c r="C1014" i="1"/>
  <c r="E1014" i="1"/>
  <c r="C1015" i="1"/>
  <c r="E1015" i="1"/>
  <c r="C1016" i="1"/>
  <c r="E1016" i="1"/>
  <c r="C1017" i="1"/>
  <c r="E1017" i="1"/>
  <c r="C1018" i="1"/>
  <c r="E1018" i="1"/>
  <c r="C1019" i="1"/>
  <c r="E1019" i="1"/>
  <c r="C1020" i="1"/>
  <c r="E1020" i="1"/>
  <c r="C1021" i="1"/>
  <c r="E1021" i="1"/>
  <c r="C1022" i="1"/>
  <c r="E1022" i="1"/>
  <c r="C1023" i="1"/>
  <c r="E1023" i="1"/>
  <c r="C1024" i="1"/>
  <c r="E1024" i="1"/>
  <c r="C1025" i="1"/>
  <c r="E1025" i="1"/>
  <c r="C1026" i="1"/>
  <c r="E1026" i="1"/>
  <c r="C1027" i="1"/>
  <c r="E1027" i="1"/>
  <c r="C1028" i="1"/>
  <c r="E1028" i="1"/>
  <c r="C1029" i="1"/>
  <c r="E1029" i="1"/>
  <c r="C1030" i="1"/>
  <c r="E1030" i="1"/>
  <c r="C1031" i="1"/>
  <c r="E1031" i="1"/>
  <c r="C1032" i="1"/>
  <c r="E1032" i="1"/>
  <c r="C1033" i="1"/>
  <c r="E1033" i="1"/>
  <c r="C1034" i="1"/>
  <c r="E1034" i="1"/>
  <c r="C1035" i="1"/>
  <c r="E1035" i="1"/>
  <c r="C1036" i="1"/>
  <c r="E1036" i="1"/>
  <c r="C1037" i="1"/>
  <c r="E1037" i="1"/>
  <c r="C1038" i="1"/>
  <c r="E1038" i="1"/>
  <c r="C1039" i="1"/>
  <c r="E1039" i="1"/>
  <c r="C1040" i="1"/>
  <c r="E1040" i="1"/>
  <c r="C1041" i="1"/>
  <c r="E1041" i="1"/>
  <c r="C1042" i="1"/>
  <c r="E1042" i="1"/>
  <c r="C1043" i="1"/>
  <c r="E1043" i="1"/>
  <c r="C1044" i="1"/>
  <c r="E1044" i="1"/>
  <c r="C1045" i="1"/>
  <c r="E1045" i="1"/>
  <c r="C1046" i="1"/>
  <c r="E1046" i="1"/>
  <c r="C1047" i="1"/>
  <c r="E1047" i="1"/>
  <c r="C1048" i="1"/>
  <c r="E1048" i="1"/>
  <c r="C1049" i="1"/>
  <c r="E1049" i="1"/>
  <c r="C1050" i="1"/>
  <c r="E1050" i="1"/>
  <c r="C1051" i="1"/>
  <c r="E1051" i="1"/>
  <c r="C1052" i="1"/>
  <c r="E1052" i="1"/>
  <c r="C1053" i="1"/>
  <c r="E1053" i="1"/>
  <c r="C1054" i="1"/>
  <c r="E1054" i="1"/>
  <c r="C1055" i="1"/>
  <c r="E1055" i="1"/>
  <c r="C1056" i="1"/>
  <c r="E1056" i="1"/>
  <c r="C1057" i="1"/>
  <c r="E1057" i="1"/>
  <c r="C1058" i="1"/>
  <c r="E1058" i="1"/>
  <c r="C1059" i="1"/>
  <c r="E1059" i="1"/>
  <c r="C1060" i="1"/>
  <c r="E1060" i="1"/>
  <c r="C1061" i="1"/>
  <c r="E1061" i="1"/>
  <c r="C1062" i="1"/>
  <c r="E1062" i="1"/>
  <c r="C1063" i="1"/>
  <c r="E1063" i="1"/>
  <c r="C1064" i="1"/>
  <c r="E1064" i="1"/>
  <c r="C1065" i="1"/>
  <c r="E1065" i="1"/>
  <c r="C1066" i="1"/>
  <c r="E1066" i="1"/>
  <c r="C1067" i="1"/>
  <c r="E1067" i="1"/>
  <c r="C1068" i="1"/>
  <c r="E1068" i="1"/>
  <c r="C1069" i="1"/>
  <c r="E1069" i="1"/>
  <c r="C1070" i="1"/>
  <c r="E1070" i="1"/>
  <c r="C1071" i="1"/>
  <c r="E1071" i="1"/>
  <c r="C1072" i="1"/>
  <c r="E1072" i="1"/>
  <c r="C1073" i="1"/>
  <c r="E1073" i="1"/>
  <c r="C1074" i="1"/>
  <c r="E1074" i="1"/>
  <c r="C1075" i="1"/>
  <c r="E1075" i="1"/>
  <c r="C1076" i="1"/>
  <c r="E1076" i="1"/>
  <c r="C1077" i="1"/>
  <c r="E1077" i="1"/>
  <c r="C1078" i="1"/>
  <c r="E1078" i="1"/>
  <c r="C1079" i="1"/>
  <c r="E1079" i="1"/>
  <c r="C1080" i="1"/>
  <c r="E1080" i="1"/>
  <c r="C1081" i="1"/>
  <c r="E1081" i="1"/>
  <c r="C1082" i="1"/>
  <c r="E1082" i="1"/>
  <c r="C1083" i="1"/>
  <c r="E1083" i="1"/>
  <c r="C1084" i="1"/>
  <c r="E1084" i="1"/>
  <c r="C1085" i="1"/>
  <c r="E1085" i="1"/>
  <c r="C1086" i="1"/>
  <c r="E1086" i="1"/>
  <c r="C1087" i="1"/>
  <c r="E1087" i="1"/>
  <c r="C1088" i="1"/>
  <c r="E1088" i="1"/>
  <c r="C1089" i="1"/>
  <c r="E1089" i="1"/>
  <c r="C1090" i="1"/>
  <c r="E1090" i="1"/>
  <c r="C1091" i="1"/>
  <c r="E1091" i="1"/>
  <c r="C1092" i="1"/>
  <c r="E1092" i="1"/>
  <c r="C1093" i="1"/>
  <c r="E1093" i="1"/>
  <c r="C1094" i="1"/>
  <c r="E1094" i="1"/>
  <c r="C1095" i="1"/>
  <c r="E1095" i="1"/>
  <c r="C1096" i="1"/>
  <c r="E1096" i="1"/>
  <c r="C1097" i="1"/>
  <c r="E1097" i="1"/>
  <c r="C1098" i="1"/>
  <c r="E1098" i="1"/>
  <c r="C1099" i="1"/>
  <c r="E1099" i="1"/>
  <c r="C1100" i="1"/>
  <c r="E1100" i="1"/>
  <c r="C1101" i="1"/>
  <c r="E1101" i="1"/>
  <c r="C1102" i="1"/>
  <c r="E1102" i="1"/>
  <c r="C1103" i="1"/>
  <c r="E1103" i="1"/>
  <c r="C1104" i="1"/>
  <c r="E1104" i="1"/>
  <c r="C1105" i="1"/>
  <c r="E1105" i="1"/>
  <c r="C1106" i="1"/>
  <c r="E1106" i="1"/>
  <c r="C1107" i="1"/>
  <c r="E1107" i="1"/>
  <c r="C1108" i="1"/>
  <c r="E1108" i="1"/>
  <c r="C1109" i="1"/>
  <c r="E1109" i="1"/>
  <c r="C1110" i="1"/>
  <c r="E1110" i="1"/>
  <c r="C1111" i="1"/>
  <c r="E1111" i="1"/>
  <c r="C1112" i="1"/>
  <c r="E1112" i="1"/>
  <c r="C1113" i="1"/>
  <c r="E1113" i="1"/>
  <c r="C1114" i="1"/>
  <c r="E1114" i="1"/>
  <c r="C1115" i="1"/>
  <c r="E1115" i="1"/>
  <c r="C1116" i="1"/>
  <c r="E1116" i="1"/>
  <c r="C1117" i="1"/>
  <c r="E1117" i="1"/>
  <c r="C1118" i="1"/>
  <c r="E1118" i="1"/>
  <c r="C1119" i="1"/>
  <c r="E1119" i="1"/>
  <c r="C1120" i="1"/>
  <c r="E1120" i="1"/>
  <c r="C1121" i="1"/>
  <c r="E1121" i="1"/>
  <c r="C1122" i="1"/>
  <c r="E1122" i="1"/>
  <c r="C1123" i="1"/>
  <c r="E1123" i="1"/>
  <c r="C1124" i="1"/>
  <c r="E1124" i="1"/>
  <c r="C1125" i="1"/>
  <c r="E1125" i="1"/>
  <c r="C1126" i="1"/>
  <c r="E1126" i="1"/>
  <c r="C1127" i="1"/>
  <c r="E1127" i="1"/>
  <c r="C1128" i="1"/>
  <c r="E1128" i="1"/>
  <c r="C1129" i="1"/>
  <c r="E1129" i="1"/>
  <c r="C1130" i="1"/>
  <c r="E1130" i="1"/>
  <c r="C1131" i="1"/>
  <c r="E1131" i="1"/>
  <c r="C1132" i="1"/>
  <c r="E1132" i="1"/>
  <c r="C1133" i="1"/>
  <c r="E1133" i="1"/>
  <c r="C1134" i="1"/>
  <c r="E1134" i="1"/>
  <c r="C1135" i="1"/>
  <c r="E1135" i="1"/>
  <c r="C1136" i="1"/>
  <c r="E1136" i="1"/>
  <c r="C1137" i="1"/>
  <c r="E1137" i="1"/>
  <c r="C1138" i="1"/>
  <c r="E1138" i="1"/>
  <c r="C1139" i="1"/>
  <c r="E1139" i="1"/>
  <c r="C1140" i="1"/>
  <c r="E1140" i="1"/>
  <c r="C1141" i="1"/>
  <c r="E1141" i="1"/>
  <c r="C1142" i="1"/>
  <c r="E1142" i="1"/>
  <c r="C1143" i="1"/>
  <c r="E1143" i="1"/>
  <c r="C1144" i="1"/>
  <c r="E1144" i="1"/>
  <c r="C1145" i="1"/>
  <c r="E1145" i="1"/>
  <c r="C1146" i="1"/>
  <c r="E1146" i="1"/>
  <c r="C1147" i="1"/>
  <c r="E1147" i="1"/>
  <c r="C1148" i="1"/>
  <c r="E1148" i="1"/>
  <c r="C1149" i="1"/>
  <c r="E1149" i="1"/>
  <c r="C1150" i="1"/>
  <c r="E1150" i="1"/>
  <c r="C1151" i="1"/>
  <c r="E1151" i="1"/>
  <c r="C1152" i="1"/>
  <c r="E1152" i="1"/>
  <c r="C1153" i="1"/>
  <c r="E1153" i="1"/>
  <c r="C1154" i="1"/>
  <c r="E1154" i="1"/>
  <c r="C1155" i="1"/>
  <c r="E1155" i="1"/>
  <c r="C1156" i="1"/>
  <c r="E1156" i="1"/>
  <c r="C1157" i="1"/>
  <c r="E1157" i="1"/>
  <c r="C1158" i="1"/>
  <c r="E1158" i="1"/>
  <c r="C1159" i="1"/>
  <c r="E1159" i="1"/>
  <c r="C1160" i="1"/>
  <c r="E1160" i="1"/>
  <c r="C1161" i="1"/>
  <c r="E1161" i="1"/>
  <c r="C1162" i="1"/>
  <c r="E1162" i="1"/>
  <c r="C1163" i="1"/>
  <c r="E1163" i="1"/>
  <c r="C1164" i="1"/>
  <c r="E1164" i="1"/>
  <c r="C1165" i="1"/>
  <c r="E1165" i="1"/>
  <c r="C1166" i="1"/>
  <c r="E1166" i="1"/>
  <c r="C1167" i="1"/>
  <c r="E1167" i="1"/>
  <c r="C1168" i="1"/>
  <c r="E1168" i="1"/>
  <c r="C1169" i="1"/>
  <c r="E1169" i="1"/>
  <c r="C1170" i="1"/>
  <c r="E1170" i="1"/>
  <c r="C1171" i="1"/>
  <c r="E1171" i="1"/>
  <c r="C1172" i="1"/>
  <c r="E1172" i="1"/>
  <c r="C1173" i="1"/>
  <c r="E1173" i="1"/>
  <c r="C1174" i="1"/>
  <c r="E1174" i="1"/>
  <c r="C1175" i="1"/>
  <c r="E1175" i="1"/>
  <c r="C1176" i="1"/>
  <c r="E1176" i="1"/>
  <c r="C1177" i="1"/>
  <c r="E1177" i="1"/>
  <c r="C1178" i="1"/>
  <c r="E1178" i="1"/>
  <c r="C1179" i="1"/>
  <c r="E1179" i="1"/>
  <c r="C1180" i="1"/>
  <c r="E1180" i="1"/>
  <c r="C1181" i="1"/>
  <c r="E1181" i="1"/>
  <c r="C1182" i="1"/>
  <c r="E1182" i="1"/>
  <c r="C1183" i="1"/>
  <c r="E1183" i="1"/>
  <c r="C1184" i="1"/>
  <c r="E1184" i="1"/>
  <c r="C1185" i="1"/>
  <c r="E1185" i="1"/>
  <c r="C1186" i="1"/>
  <c r="E1186" i="1"/>
  <c r="C1187" i="1"/>
  <c r="E1187" i="1"/>
  <c r="C1188" i="1"/>
  <c r="E1188" i="1"/>
  <c r="C1189" i="1"/>
  <c r="E1189" i="1"/>
  <c r="C1190" i="1"/>
  <c r="E1190" i="1"/>
  <c r="C1191" i="1"/>
  <c r="E1191" i="1"/>
  <c r="C1192" i="1"/>
  <c r="E1192" i="1"/>
  <c r="C1193" i="1"/>
  <c r="E1193" i="1"/>
  <c r="C1194" i="1"/>
  <c r="E1194" i="1"/>
  <c r="C1195" i="1"/>
  <c r="E1195" i="1"/>
  <c r="C1196" i="1"/>
  <c r="E1196" i="1"/>
  <c r="C1197" i="1"/>
  <c r="E1197" i="1"/>
  <c r="C1198" i="1"/>
  <c r="E1198" i="1"/>
  <c r="C1199" i="1"/>
  <c r="E1199" i="1"/>
  <c r="C1200" i="1"/>
  <c r="E1200" i="1"/>
  <c r="C1201" i="1"/>
  <c r="E1201" i="1"/>
  <c r="C1202" i="1"/>
  <c r="E1202" i="1"/>
  <c r="C1203" i="1"/>
  <c r="E1203" i="1"/>
  <c r="C1204" i="1"/>
  <c r="E1204" i="1"/>
  <c r="C1205" i="1"/>
  <c r="E1205" i="1"/>
  <c r="C1206" i="1"/>
  <c r="E1206" i="1"/>
  <c r="C1207" i="1"/>
  <c r="E1207" i="1"/>
  <c r="C1208" i="1"/>
  <c r="E1208" i="1"/>
  <c r="C1209" i="1"/>
  <c r="E1209" i="1"/>
  <c r="C1210" i="1"/>
  <c r="E1210" i="1"/>
  <c r="C1211" i="1"/>
  <c r="E1211" i="1"/>
  <c r="C1212" i="1"/>
  <c r="E1212" i="1"/>
  <c r="C1213" i="1"/>
  <c r="E1213" i="1"/>
  <c r="C1214" i="1"/>
  <c r="E1214" i="1"/>
  <c r="C1215" i="1"/>
  <c r="E1215" i="1"/>
  <c r="C1216" i="1"/>
  <c r="E1216" i="1"/>
  <c r="C1217" i="1"/>
  <c r="E1217" i="1"/>
  <c r="C1218" i="1"/>
  <c r="E1218" i="1"/>
  <c r="C1219" i="1"/>
  <c r="E1219" i="1"/>
  <c r="C1220" i="1"/>
  <c r="E1220" i="1"/>
  <c r="C1221" i="1"/>
  <c r="E1221" i="1"/>
  <c r="C1222" i="1"/>
  <c r="E1222" i="1"/>
  <c r="C1223" i="1"/>
  <c r="E1223" i="1"/>
  <c r="C1224" i="1"/>
  <c r="E1224" i="1"/>
  <c r="C1225" i="1"/>
  <c r="E1225" i="1"/>
  <c r="C1226" i="1"/>
  <c r="E1226" i="1"/>
  <c r="C1227" i="1"/>
  <c r="E1227" i="1"/>
  <c r="C1228" i="1"/>
  <c r="E1228" i="1"/>
  <c r="C1229" i="1"/>
  <c r="E1229" i="1"/>
  <c r="C1230" i="1"/>
  <c r="E1230" i="1"/>
  <c r="C1231" i="1"/>
  <c r="E1231" i="1"/>
  <c r="C1232" i="1"/>
  <c r="E1232" i="1"/>
  <c r="C1233" i="1"/>
  <c r="E1233" i="1"/>
  <c r="C1234" i="1"/>
  <c r="E1234" i="1"/>
  <c r="C1235" i="1"/>
  <c r="E1235" i="1"/>
  <c r="C1236" i="1"/>
  <c r="E1236" i="1"/>
  <c r="C1237" i="1"/>
  <c r="E1237" i="1"/>
  <c r="C1238" i="1"/>
  <c r="E1238" i="1"/>
  <c r="C1239" i="1"/>
  <c r="E1239" i="1"/>
  <c r="C1240" i="1"/>
  <c r="E1240" i="1"/>
  <c r="C1241" i="1"/>
  <c r="E1241" i="1"/>
  <c r="C1242" i="1"/>
  <c r="E1242" i="1"/>
  <c r="C1243" i="1"/>
  <c r="E1243" i="1"/>
  <c r="C1244" i="1"/>
  <c r="E1244" i="1"/>
  <c r="C1245" i="1"/>
  <c r="E1245" i="1"/>
  <c r="C1246" i="1"/>
  <c r="E1246" i="1"/>
  <c r="C1247" i="1"/>
  <c r="E1247" i="1"/>
  <c r="C1248" i="1"/>
  <c r="E1248" i="1"/>
  <c r="C1249" i="1"/>
  <c r="E1249" i="1"/>
  <c r="C1250" i="1"/>
  <c r="E1250" i="1"/>
  <c r="C1251" i="1"/>
  <c r="E1251" i="1"/>
  <c r="C1252" i="1"/>
  <c r="E1252" i="1"/>
  <c r="C1253" i="1"/>
  <c r="E1253" i="1"/>
  <c r="C1254" i="1"/>
  <c r="E1254" i="1"/>
  <c r="C1255" i="1"/>
  <c r="E1255" i="1"/>
  <c r="C1256" i="1"/>
  <c r="E1256" i="1"/>
  <c r="C1257" i="1"/>
  <c r="E1257" i="1"/>
  <c r="C1258" i="1"/>
  <c r="E1258" i="1"/>
  <c r="C1259" i="1"/>
  <c r="E1259" i="1"/>
  <c r="C1260" i="1"/>
  <c r="E1260" i="1"/>
  <c r="C1261" i="1"/>
  <c r="E1261" i="1"/>
  <c r="C1262" i="1"/>
  <c r="E1262" i="1"/>
  <c r="C1263" i="1"/>
  <c r="E1263" i="1"/>
  <c r="C1264" i="1"/>
  <c r="E1264" i="1"/>
  <c r="C1265" i="1"/>
  <c r="E1265" i="1"/>
  <c r="C1266" i="1"/>
  <c r="E1266" i="1"/>
  <c r="C1267" i="1"/>
  <c r="E1267" i="1"/>
  <c r="C1268" i="1"/>
  <c r="E1268" i="1"/>
  <c r="C1269" i="1"/>
  <c r="E1269" i="1"/>
  <c r="C1270" i="1"/>
  <c r="E1270" i="1"/>
  <c r="C1271" i="1"/>
  <c r="E1271" i="1"/>
  <c r="C1272" i="1"/>
  <c r="E1272" i="1"/>
  <c r="C1273" i="1"/>
  <c r="E1273" i="1"/>
  <c r="C1274" i="1"/>
  <c r="E1274" i="1"/>
  <c r="C1275" i="1"/>
  <c r="E1275" i="1"/>
  <c r="C1276" i="1"/>
  <c r="E1276" i="1"/>
  <c r="C1277" i="1"/>
  <c r="E1277" i="1"/>
  <c r="C1278" i="1"/>
  <c r="E1278" i="1"/>
  <c r="C1279" i="1"/>
  <c r="E1279" i="1"/>
  <c r="C1280" i="1"/>
  <c r="E1280" i="1"/>
  <c r="C1281" i="1"/>
  <c r="E1281" i="1"/>
  <c r="C1282" i="1"/>
  <c r="E1282" i="1"/>
  <c r="C1283" i="1"/>
  <c r="E1283" i="1"/>
  <c r="C1284" i="1"/>
  <c r="E1284" i="1"/>
  <c r="C1285" i="1"/>
  <c r="E1285" i="1"/>
  <c r="C1286" i="1"/>
  <c r="E1286" i="1"/>
  <c r="C1287" i="1"/>
  <c r="E1287" i="1"/>
  <c r="C1288" i="1"/>
  <c r="E1288" i="1"/>
  <c r="C1289" i="1"/>
  <c r="E1289" i="1"/>
  <c r="C1290" i="1"/>
  <c r="E1290" i="1"/>
  <c r="C1291" i="1"/>
  <c r="E1291" i="1"/>
  <c r="C1292" i="1"/>
  <c r="E1292" i="1"/>
  <c r="C1293" i="1"/>
  <c r="E1293" i="1"/>
  <c r="C1294" i="1"/>
  <c r="E1294" i="1"/>
  <c r="C1295" i="1"/>
  <c r="E1295" i="1"/>
  <c r="C1296" i="1"/>
  <c r="E1296" i="1"/>
  <c r="C1297" i="1"/>
  <c r="E1297" i="1"/>
  <c r="C1298" i="1"/>
  <c r="E1298" i="1"/>
  <c r="C1299" i="1"/>
  <c r="E1299" i="1"/>
  <c r="C1300" i="1"/>
  <c r="E1300" i="1"/>
  <c r="C1301" i="1"/>
  <c r="E1301" i="1"/>
  <c r="C1302" i="1"/>
  <c r="E1302" i="1"/>
  <c r="C1303" i="1"/>
  <c r="E1303" i="1"/>
  <c r="C1304" i="1"/>
  <c r="E1304" i="1"/>
  <c r="C1305" i="1"/>
  <c r="E1305" i="1"/>
  <c r="C1306" i="1"/>
  <c r="E1306" i="1"/>
  <c r="C1307" i="1"/>
  <c r="E1307" i="1"/>
  <c r="C1308" i="1"/>
  <c r="E1308" i="1"/>
  <c r="C1309" i="1"/>
  <c r="E1309" i="1"/>
  <c r="C1310" i="1"/>
  <c r="E1310" i="1"/>
  <c r="C1311" i="1"/>
  <c r="E1311" i="1"/>
  <c r="C1312" i="1"/>
  <c r="E1312" i="1"/>
  <c r="C1313" i="1"/>
  <c r="E1313" i="1"/>
  <c r="C1314" i="1"/>
  <c r="E1314" i="1"/>
  <c r="C1315" i="1"/>
  <c r="E1315" i="1"/>
  <c r="C1316" i="1"/>
  <c r="E1316" i="1"/>
  <c r="C1317" i="1"/>
  <c r="E1317" i="1"/>
  <c r="C1318" i="1"/>
  <c r="E1318" i="1"/>
  <c r="C1319" i="1"/>
  <c r="E1319" i="1"/>
  <c r="C1320" i="1"/>
  <c r="E1320" i="1"/>
  <c r="C1321" i="1"/>
  <c r="E1321" i="1"/>
  <c r="C1322" i="1"/>
  <c r="E1322" i="1"/>
  <c r="C1323" i="1"/>
  <c r="E1323" i="1"/>
  <c r="C1324" i="1"/>
  <c r="E1324" i="1"/>
  <c r="C1325" i="1"/>
  <c r="E1325" i="1"/>
  <c r="C1326" i="1"/>
  <c r="E1326" i="1"/>
  <c r="C1327" i="1"/>
  <c r="E1327" i="1"/>
  <c r="C1328" i="1"/>
  <c r="E1328" i="1"/>
  <c r="C1329" i="1"/>
  <c r="E1329" i="1"/>
  <c r="C1330" i="1"/>
  <c r="E1330" i="1"/>
  <c r="C1331" i="1"/>
  <c r="E1331" i="1"/>
  <c r="C1332" i="1"/>
  <c r="E1332" i="1"/>
  <c r="C1333" i="1"/>
  <c r="E1333" i="1"/>
  <c r="C1334" i="1"/>
  <c r="E1334" i="1"/>
  <c r="C1335" i="1"/>
  <c r="E1335" i="1"/>
  <c r="C1336" i="1"/>
  <c r="E1336" i="1"/>
  <c r="C1337" i="1"/>
  <c r="E1337" i="1"/>
  <c r="C1338" i="1"/>
  <c r="E1338" i="1"/>
  <c r="C1339" i="1"/>
  <c r="E1339" i="1"/>
  <c r="C1340" i="1"/>
  <c r="E1340" i="1"/>
  <c r="C1341" i="1"/>
  <c r="E1341" i="1"/>
  <c r="C1342" i="1"/>
  <c r="E1342" i="1"/>
  <c r="C1343" i="1"/>
  <c r="E1343" i="1"/>
  <c r="C1344" i="1"/>
  <c r="E1344" i="1"/>
  <c r="C1345" i="1"/>
  <c r="E1345" i="1"/>
  <c r="C1346" i="1"/>
  <c r="E1346" i="1"/>
  <c r="C1347" i="1"/>
  <c r="E1347" i="1"/>
  <c r="C1348" i="1"/>
  <c r="E1348" i="1"/>
  <c r="C1349" i="1"/>
  <c r="E1349" i="1"/>
  <c r="C1350" i="1"/>
  <c r="E1350" i="1"/>
  <c r="C1351" i="1"/>
  <c r="E1351" i="1"/>
  <c r="C1352" i="1"/>
  <c r="E1352" i="1"/>
  <c r="C1353" i="1"/>
  <c r="E1353" i="1"/>
  <c r="C1354" i="1"/>
  <c r="E1354" i="1"/>
  <c r="C1355" i="1"/>
  <c r="E1355" i="1"/>
  <c r="C1356" i="1"/>
  <c r="E1356" i="1"/>
  <c r="C1357" i="1"/>
  <c r="E1357" i="1"/>
  <c r="C1358" i="1"/>
  <c r="E1358" i="1"/>
  <c r="C1359" i="1"/>
  <c r="E1359" i="1"/>
  <c r="C1360" i="1"/>
  <c r="E1360" i="1"/>
  <c r="C1361" i="1"/>
  <c r="E1361" i="1"/>
  <c r="C1362" i="1"/>
  <c r="E1362" i="1"/>
  <c r="C1363" i="1"/>
  <c r="E1363" i="1"/>
  <c r="C1364" i="1"/>
  <c r="E1364" i="1"/>
  <c r="C1365" i="1"/>
  <c r="E1365" i="1"/>
  <c r="C1366" i="1"/>
  <c r="E1366" i="1"/>
  <c r="C1367" i="1"/>
  <c r="E1367" i="1"/>
  <c r="C1368" i="1"/>
  <c r="E1368" i="1"/>
  <c r="C1369" i="1"/>
  <c r="E1369" i="1"/>
  <c r="C1370" i="1"/>
  <c r="E1370" i="1"/>
  <c r="C1371" i="1"/>
  <c r="E1371" i="1"/>
  <c r="C1372" i="1"/>
  <c r="E1372" i="1"/>
  <c r="C1373" i="1"/>
  <c r="E1373" i="1"/>
  <c r="C1374" i="1"/>
  <c r="E1374" i="1"/>
  <c r="C1375" i="1"/>
  <c r="E1375" i="1"/>
  <c r="C1376" i="1"/>
  <c r="E1376" i="1"/>
  <c r="C1377" i="1"/>
  <c r="E1377" i="1"/>
  <c r="C1378" i="1"/>
  <c r="E1378" i="1"/>
  <c r="C1379" i="1"/>
  <c r="E1379" i="1"/>
  <c r="C1380" i="1"/>
  <c r="E1380" i="1"/>
  <c r="C1381" i="1"/>
  <c r="E1381" i="1"/>
  <c r="C1382" i="1"/>
  <c r="E1382" i="1"/>
  <c r="C1383" i="1"/>
  <c r="E1383" i="1"/>
  <c r="C1384" i="1"/>
  <c r="E1384" i="1"/>
  <c r="C1385" i="1"/>
  <c r="E1385" i="1"/>
  <c r="C1386" i="1"/>
  <c r="E1386" i="1"/>
  <c r="C1387" i="1"/>
  <c r="E1387" i="1"/>
  <c r="C1388" i="1"/>
  <c r="E1388" i="1"/>
  <c r="C1389" i="1"/>
  <c r="E1389" i="1"/>
  <c r="C1390" i="1"/>
  <c r="E1390" i="1"/>
  <c r="C1391" i="1"/>
  <c r="E1391" i="1"/>
  <c r="C1392" i="1"/>
  <c r="E1392" i="1"/>
  <c r="C1393" i="1"/>
  <c r="E1393" i="1"/>
  <c r="C1394" i="1"/>
  <c r="E1394" i="1"/>
  <c r="C1395" i="1"/>
  <c r="E1395" i="1"/>
  <c r="C1396" i="1"/>
  <c r="E1396" i="1"/>
  <c r="C1397" i="1"/>
  <c r="E1397" i="1"/>
  <c r="C1398" i="1"/>
  <c r="E1398" i="1"/>
  <c r="C1399" i="1"/>
  <c r="E1399" i="1"/>
  <c r="C1400" i="1"/>
  <c r="E1400" i="1"/>
  <c r="C1401" i="1"/>
  <c r="E1401" i="1"/>
  <c r="C1402" i="1"/>
  <c r="E1402" i="1"/>
  <c r="C1403" i="1"/>
  <c r="E1403" i="1"/>
  <c r="C1404" i="1"/>
  <c r="E1404" i="1"/>
  <c r="C1405" i="1"/>
  <c r="E1405" i="1"/>
  <c r="C1406" i="1"/>
  <c r="E1406" i="1"/>
  <c r="C1407" i="1"/>
  <c r="E1407" i="1"/>
  <c r="C1408" i="1"/>
  <c r="E1408" i="1"/>
  <c r="C1409" i="1"/>
  <c r="E1409" i="1"/>
  <c r="C1410" i="1"/>
  <c r="E1410" i="1"/>
  <c r="C1411" i="1"/>
  <c r="E1411" i="1"/>
  <c r="C1412" i="1"/>
  <c r="E1412" i="1"/>
  <c r="C1413" i="1"/>
  <c r="E1413" i="1"/>
  <c r="C1414" i="1"/>
  <c r="E1414" i="1"/>
  <c r="C1415" i="1"/>
  <c r="E1415" i="1"/>
  <c r="C1416" i="1"/>
  <c r="E1416" i="1"/>
  <c r="C1417" i="1"/>
  <c r="E1417" i="1"/>
  <c r="C1418" i="1"/>
  <c r="E1418" i="1"/>
  <c r="C1419" i="1"/>
  <c r="E1419" i="1"/>
  <c r="C1420" i="1"/>
  <c r="E1420" i="1"/>
  <c r="C1421" i="1"/>
  <c r="E1421" i="1"/>
  <c r="C1422" i="1"/>
  <c r="E1422" i="1"/>
  <c r="C1423" i="1"/>
  <c r="E1423" i="1"/>
  <c r="C1424" i="1"/>
  <c r="E1424" i="1"/>
  <c r="C1425" i="1"/>
  <c r="E1425" i="1"/>
  <c r="C1426" i="1"/>
  <c r="E1426" i="1"/>
  <c r="C1427" i="1"/>
  <c r="E1427" i="1"/>
  <c r="C1428" i="1"/>
  <c r="E1428" i="1"/>
  <c r="C1429" i="1"/>
  <c r="E1429" i="1"/>
  <c r="C1430" i="1"/>
  <c r="E1430" i="1"/>
  <c r="C1431" i="1"/>
  <c r="E1431" i="1"/>
  <c r="C1432" i="1"/>
  <c r="E1432" i="1"/>
  <c r="C1433" i="1"/>
  <c r="E1433" i="1"/>
  <c r="C1434" i="1"/>
  <c r="E1434" i="1"/>
  <c r="C1435" i="1"/>
  <c r="E1435" i="1"/>
  <c r="C1436" i="1"/>
  <c r="E1436" i="1"/>
  <c r="C1437" i="1"/>
  <c r="E1437" i="1"/>
  <c r="C1438" i="1"/>
  <c r="E1438" i="1"/>
  <c r="C1439" i="1"/>
  <c r="E1439" i="1"/>
  <c r="C1440" i="1"/>
  <c r="E1440" i="1"/>
  <c r="C1441" i="1"/>
  <c r="E1441" i="1"/>
  <c r="C1442" i="1"/>
  <c r="E1442" i="1"/>
  <c r="C1443" i="1"/>
  <c r="E1443" i="1"/>
  <c r="C1444" i="1"/>
  <c r="E1444" i="1"/>
  <c r="C1445" i="1"/>
  <c r="E1445" i="1"/>
  <c r="C1446" i="1"/>
  <c r="E1446" i="1"/>
  <c r="C1447" i="1"/>
  <c r="E1447" i="1"/>
  <c r="C1448" i="1"/>
  <c r="E1448" i="1"/>
  <c r="C1449" i="1"/>
  <c r="E1449" i="1"/>
  <c r="C1450" i="1"/>
  <c r="E1450" i="1"/>
  <c r="C1451" i="1"/>
  <c r="E1451" i="1"/>
  <c r="C1452" i="1"/>
  <c r="E1452" i="1"/>
  <c r="C1453" i="1"/>
  <c r="E1453" i="1"/>
  <c r="C1454" i="1"/>
  <c r="E1454" i="1"/>
  <c r="C1455" i="1"/>
  <c r="E1455" i="1"/>
  <c r="C1456" i="1"/>
  <c r="E1456" i="1"/>
  <c r="C1457" i="1"/>
  <c r="E1457" i="1"/>
  <c r="C1458" i="1"/>
  <c r="E1458" i="1"/>
  <c r="C1459" i="1"/>
  <c r="E1459" i="1"/>
  <c r="C1460" i="1"/>
  <c r="E1460" i="1"/>
  <c r="C1461" i="1"/>
  <c r="E1461" i="1"/>
  <c r="C1462" i="1"/>
  <c r="E1462" i="1"/>
  <c r="C1463" i="1"/>
  <c r="E1463" i="1"/>
  <c r="C1464" i="1"/>
  <c r="E1464" i="1"/>
  <c r="C1465" i="1"/>
  <c r="E1465" i="1"/>
  <c r="C1466" i="1"/>
  <c r="E1466" i="1"/>
  <c r="C1467" i="1"/>
  <c r="E1467" i="1"/>
  <c r="C1468" i="1"/>
  <c r="E1468" i="1"/>
  <c r="C1469" i="1"/>
  <c r="E1469" i="1"/>
  <c r="C1470" i="1"/>
  <c r="E1470" i="1"/>
  <c r="C1471" i="1"/>
  <c r="E1471" i="1"/>
  <c r="C1472" i="1"/>
  <c r="E1472" i="1"/>
  <c r="C1473" i="1"/>
  <c r="E1473" i="1"/>
  <c r="C1474" i="1"/>
  <c r="E1474" i="1"/>
  <c r="C1475" i="1"/>
  <c r="E1475" i="1"/>
  <c r="C1476" i="1"/>
  <c r="E1476" i="1"/>
  <c r="C1477" i="1"/>
  <c r="E1477" i="1"/>
  <c r="C1478" i="1"/>
  <c r="E1478" i="1"/>
  <c r="C1479" i="1"/>
  <c r="E1479" i="1"/>
  <c r="C1480" i="1"/>
  <c r="E1480" i="1"/>
  <c r="C1481" i="1"/>
  <c r="E1481" i="1"/>
  <c r="C1482" i="1"/>
  <c r="E1482" i="1"/>
  <c r="C1483" i="1"/>
  <c r="E1483" i="1"/>
  <c r="C1484" i="1"/>
  <c r="E1484" i="1"/>
  <c r="C1485" i="1"/>
  <c r="E1485" i="1"/>
  <c r="C1486" i="1"/>
  <c r="E1486" i="1"/>
  <c r="C1487" i="1"/>
  <c r="E1487" i="1"/>
  <c r="C1488" i="1"/>
  <c r="E1488" i="1"/>
  <c r="C1489" i="1"/>
  <c r="E1489" i="1"/>
  <c r="C1490" i="1"/>
  <c r="E1490" i="1"/>
  <c r="C1491" i="1"/>
  <c r="E1491" i="1"/>
  <c r="C1492" i="1"/>
  <c r="E1492" i="1"/>
  <c r="C1493" i="1"/>
  <c r="E1493" i="1"/>
  <c r="C1494" i="1"/>
  <c r="E1494" i="1"/>
  <c r="C1495" i="1"/>
  <c r="E1495" i="1"/>
  <c r="C1496" i="1"/>
  <c r="E1496" i="1"/>
  <c r="C1497" i="1"/>
  <c r="E1497" i="1"/>
  <c r="C1498" i="1"/>
  <c r="E1498" i="1"/>
  <c r="C1499" i="1"/>
  <c r="E1499" i="1"/>
  <c r="C1500" i="1"/>
  <c r="E1500" i="1"/>
  <c r="C1501" i="1"/>
  <c r="E1501" i="1"/>
  <c r="C1502" i="1"/>
  <c r="E1502" i="1"/>
  <c r="C1503" i="1"/>
  <c r="E1503" i="1"/>
  <c r="C1504" i="1"/>
  <c r="E1504" i="1"/>
  <c r="C1505" i="1"/>
  <c r="E1505" i="1"/>
  <c r="C1506" i="1"/>
  <c r="E1506" i="1"/>
  <c r="C1507" i="1"/>
  <c r="E1507" i="1"/>
  <c r="C1508" i="1"/>
  <c r="E1508" i="1"/>
  <c r="C1509" i="1"/>
  <c r="E1509" i="1"/>
  <c r="C1510" i="1"/>
  <c r="E1510" i="1"/>
  <c r="C1511" i="1"/>
  <c r="E1511" i="1"/>
  <c r="C1512" i="1"/>
  <c r="E1512" i="1"/>
  <c r="C1513" i="1"/>
  <c r="E1513" i="1"/>
  <c r="C1514" i="1"/>
  <c r="E1514" i="1"/>
  <c r="C1515" i="1"/>
  <c r="E1515" i="1"/>
  <c r="C1516" i="1"/>
  <c r="E1516" i="1"/>
  <c r="C1517" i="1"/>
  <c r="E1517" i="1"/>
  <c r="C1518" i="1"/>
  <c r="E1518" i="1"/>
  <c r="C1519" i="1"/>
  <c r="E1519" i="1"/>
  <c r="C1520" i="1"/>
  <c r="E1520" i="1"/>
  <c r="C1521" i="1"/>
  <c r="E1521" i="1"/>
  <c r="C1522" i="1"/>
  <c r="E1522" i="1"/>
  <c r="C1523" i="1"/>
  <c r="E1523" i="1"/>
  <c r="C1524" i="1"/>
  <c r="E1524" i="1"/>
  <c r="C1525" i="1"/>
  <c r="E1525" i="1"/>
  <c r="C1526" i="1"/>
  <c r="E1526" i="1"/>
  <c r="C1527" i="1"/>
  <c r="E1527" i="1"/>
  <c r="C1528" i="1"/>
  <c r="E1528" i="1"/>
  <c r="C1529" i="1"/>
  <c r="E1529" i="1"/>
  <c r="C1530" i="1"/>
  <c r="E1530" i="1"/>
  <c r="C1531" i="1"/>
  <c r="E1531" i="1"/>
  <c r="C1532" i="1"/>
  <c r="E1532" i="1"/>
  <c r="C1533" i="1"/>
  <c r="E1533" i="1"/>
  <c r="C1534" i="1"/>
  <c r="E1534" i="1"/>
  <c r="C1535" i="1"/>
  <c r="E1535" i="1"/>
  <c r="C1536" i="1"/>
  <c r="E1536" i="1"/>
  <c r="C1537" i="1"/>
  <c r="E1537" i="1"/>
  <c r="C1538" i="1"/>
  <c r="E1538" i="1"/>
  <c r="C1539" i="1"/>
  <c r="E1539" i="1"/>
  <c r="C1540" i="1"/>
  <c r="E1540" i="1"/>
  <c r="C1541" i="1"/>
  <c r="E1541" i="1"/>
  <c r="C1542" i="1"/>
  <c r="E1542" i="1"/>
  <c r="C1543" i="1"/>
  <c r="E1543" i="1"/>
  <c r="C1544" i="1"/>
  <c r="E1544" i="1"/>
  <c r="C1545" i="1"/>
  <c r="E1545" i="1"/>
  <c r="C1546" i="1"/>
  <c r="E1546" i="1"/>
  <c r="C1547" i="1"/>
  <c r="E1547" i="1"/>
  <c r="C1548" i="1"/>
  <c r="E1548" i="1"/>
  <c r="C1549" i="1"/>
  <c r="E1549" i="1"/>
  <c r="C1550" i="1"/>
  <c r="E1550" i="1"/>
  <c r="C1551" i="1"/>
  <c r="E1551" i="1"/>
  <c r="C1552" i="1"/>
  <c r="E1552" i="1"/>
  <c r="C1553" i="1"/>
  <c r="E1553" i="1"/>
  <c r="C1554" i="1"/>
  <c r="E1554" i="1"/>
  <c r="C1555" i="1"/>
  <c r="E1555" i="1"/>
  <c r="C1556" i="1"/>
  <c r="E1556" i="1"/>
  <c r="C1557" i="1"/>
  <c r="E1557" i="1"/>
  <c r="C1558" i="1"/>
  <c r="E1558" i="1"/>
  <c r="C1559" i="1"/>
  <c r="E1559" i="1"/>
  <c r="C1560" i="1"/>
  <c r="E1560" i="1"/>
  <c r="C1561" i="1"/>
  <c r="E1561" i="1"/>
  <c r="C1562" i="1"/>
  <c r="E1562" i="1"/>
  <c r="C1563" i="1"/>
  <c r="E1563" i="1"/>
  <c r="C1564" i="1"/>
  <c r="E1564" i="1"/>
  <c r="C1565" i="1"/>
  <c r="E1565" i="1"/>
  <c r="C1566" i="1"/>
  <c r="E1566" i="1"/>
  <c r="C1567" i="1"/>
  <c r="E1567" i="1"/>
  <c r="C1568" i="1"/>
  <c r="E1568" i="1"/>
  <c r="C1569" i="1"/>
  <c r="E1569" i="1"/>
  <c r="C1570" i="1"/>
  <c r="E1570" i="1"/>
  <c r="C1571" i="1"/>
  <c r="E1571" i="1"/>
  <c r="C1572" i="1"/>
  <c r="E1572" i="1"/>
  <c r="C1573" i="1"/>
  <c r="E1573" i="1"/>
  <c r="C1574" i="1"/>
  <c r="E1574" i="1"/>
  <c r="C1575" i="1"/>
  <c r="E1575" i="1"/>
  <c r="C1576" i="1"/>
  <c r="E1576" i="1"/>
  <c r="C1577" i="1"/>
  <c r="E1577" i="1"/>
  <c r="C1578" i="1"/>
  <c r="E1578" i="1"/>
  <c r="C1579" i="1"/>
  <c r="E1579" i="1"/>
  <c r="C1580" i="1"/>
  <c r="E1580" i="1"/>
  <c r="C1581" i="1"/>
  <c r="E1581" i="1"/>
  <c r="C1582" i="1"/>
  <c r="E1582" i="1"/>
  <c r="C1583" i="1"/>
  <c r="E1583" i="1"/>
  <c r="C1584" i="1"/>
  <c r="E1584" i="1"/>
  <c r="C1585" i="1"/>
  <c r="E1585" i="1"/>
  <c r="C1586" i="1"/>
  <c r="E1586" i="1"/>
  <c r="C1587" i="1"/>
  <c r="E1587" i="1"/>
  <c r="C1588" i="1"/>
  <c r="E1588" i="1"/>
  <c r="C1589" i="1"/>
  <c r="E1589" i="1"/>
  <c r="C1590" i="1"/>
  <c r="E1590" i="1"/>
  <c r="C1591" i="1"/>
  <c r="E1591" i="1"/>
  <c r="C1592" i="1"/>
  <c r="E1592" i="1"/>
  <c r="C1593" i="1"/>
  <c r="E1593" i="1"/>
  <c r="C1594" i="1"/>
  <c r="E1594" i="1"/>
  <c r="C1595" i="1"/>
  <c r="E1595" i="1"/>
  <c r="C1596" i="1"/>
  <c r="E1596" i="1"/>
  <c r="C1597" i="1"/>
  <c r="E1597" i="1"/>
  <c r="C1598" i="1"/>
  <c r="E1598" i="1"/>
  <c r="C1599" i="1"/>
  <c r="E1599" i="1"/>
  <c r="C1600" i="1"/>
  <c r="E1600" i="1"/>
  <c r="C1601" i="1"/>
  <c r="E1601" i="1"/>
  <c r="C1602" i="1"/>
  <c r="E1602" i="1"/>
  <c r="C1603" i="1"/>
  <c r="E1603" i="1"/>
  <c r="C1604" i="1"/>
  <c r="E1604" i="1"/>
  <c r="C1605" i="1"/>
  <c r="E1605" i="1"/>
  <c r="C1606" i="1"/>
  <c r="E1606" i="1"/>
  <c r="C1607" i="1"/>
  <c r="E1607" i="1"/>
  <c r="C1608" i="1"/>
  <c r="E1608" i="1"/>
  <c r="C1609" i="1"/>
  <c r="E1609" i="1"/>
  <c r="C1610" i="1"/>
  <c r="E1610" i="1"/>
  <c r="C1611" i="1"/>
  <c r="E1611" i="1"/>
  <c r="C1612" i="1"/>
  <c r="E1612" i="1"/>
  <c r="C1613" i="1"/>
  <c r="E1613" i="1"/>
  <c r="C1614" i="1"/>
  <c r="E1614" i="1"/>
  <c r="C1615" i="1"/>
  <c r="E1615" i="1"/>
  <c r="C1616" i="1"/>
  <c r="E1616" i="1"/>
  <c r="C1617" i="1"/>
  <c r="E1617" i="1"/>
  <c r="C1618" i="1"/>
  <c r="E1618" i="1"/>
  <c r="C1619" i="1"/>
  <c r="E1619" i="1"/>
  <c r="C1620" i="1"/>
  <c r="E1620" i="1"/>
  <c r="C1621" i="1"/>
  <c r="E1621" i="1"/>
  <c r="C1622" i="1"/>
  <c r="E1622" i="1"/>
  <c r="C1623" i="1"/>
  <c r="E1623" i="1"/>
  <c r="C1624" i="1"/>
  <c r="E1624" i="1"/>
  <c r="C1625" i="1"/>
  <c r="E1625" i="1"/>
  <c r="C1626" i="1"/>
  <c r="E1626" i="1"/>
  <c r="C1627" i="1"/>
  <c r="E1627" i="1"/>
  <c r="C1628" i="1"/>
  <c r="E1628" i="1"/>
  <c r="C1629" i="1"/>
  <c r="E1629" i="1"/>
  <c r="C1630" i="1"/>
  <c r="E1630" i="1"/>
  <c r="C1631" i="1"/>
  <c r="E1631" i="1"/>
  <c r="C1632" i="1"/>
  <c r="E1632" i="1"/>
  <c r="C1633" i="1"/>
  <c r="E1633" i="1"/>
  <c r="C1634" i="1"/>
  <c r="E1634" i="1"/>
  <c r="C1635" i="1"/>
  <c r="E1635" i="1"/>
  <c r="C1636" i="1"/>
  <c r="E1636" i="1"/>
  <c r="C1637" i="1"/>
  <c r="E1637" i="1"/>
  <c r="C1638" i="1"/>
  <c r="E1638" i="1"/>
  <c r="C1639" i="1"/>
  <c r="E1639" i="1"/>
  <c r="C1640" i="1"/>
  <c r="E1640" i="1"/>
  <c r="C1641" i="1"/>
  <c r="E1641" i="1"/>
  <c r="C1642" i="1"/>
  <c r="E1642" i="1"/>
  <c r="C1643" i="1"/>
  <c r="E1643" i="1"/>
  <c r="C1644" i="1"/>
  <c r="E1644" i="1"/>
  <c r="C1645" i="1"/>
  <c r="E1645" i="1"/>
  <c r="C1646" i="1"/>
  <c r="E1646" i="1"/>
  <c r="C1647" i="1"/>
  <c r="E1647" i="1"/>
  <c r="C1648" i="1"/>
  <c r="E1648" i="1"/>
  <c r="C1649" i="1"/>
  <c r="E1649" i="1"/>
  <c r="C1650" i="1"/>
  <c r="E1650" i="1"/>
  <c r="C1651" i="1"/>
  <c r="E1651" i="1"/>
  <c r="C1652" i="1"/>
  <c r="E1652" i="1"/>
  <c r="C1653" i="1"/>
  <c r="E1653" i="1"/>
  <c r="C1654" i="1"/>
  <c r="E1654" i="1"/>
  <c r="C1655" i="1"/>
  <c r="E1655" i="1"/>
  <c r="C1656" i="1"/>
  <c r="E1656" i="1"/>
  <c r="C1657" i="1"/>
  <c r="E1657" i="1"/>
  <c r="C1658" i="1"/>
  <c r="E1658" i="1"/>
  <c r="C1659" i="1"/>
  <c r="E1659" i="1"/>
  <c r="C1660" i="1"/>
  <c r="E1660" i="1"/>
  <c r="C1661" i="1"/>
  <c r="E1661" i="1"/>
  <c r="C1662" i="1"/>
  <c r="E1662" i="1"/>
  <c r="C1663" i="1"/>
  <c r="E1663" i="1"/>
  <c r="C1664" i="1"/>
  <c r="E1664" i="1"/>
  <c r="C1665" i="1"/>
  <c r="E1665" i="1"/>
  <c r="C1666" i="1"/>
  <c r="E1666" i="1"/>
  <c r="C1667" i="1"/>
  <c r="E1667" i="1"/>
  <c r="C1668" i="1"/>
  <c r="E1668" i="1"/>
  <c r="C1669" i="1"/>
  <c r="E1669" i="1"/>
  <c r="C1670" i="1"/>
  <c r="E1670" i="1"/>
  <c r="C1671" i="1"/>
  <c r="E1671" i="1"/>
  <c r="C1672" i="1"/>
  <c r="E1672" i="1"/>
  <c r="C1673" i="1"/>
  <c r="E1673" i="1"/>
  <c r="C1674" i="1"/>
  <c r="E1674" i="1"/>
  <c r="C1675" i="1"/>
  <c r="E1675" i="1"/>
  <c r="C1676" i="1"/>
  <c r="E1676" i="1"/>
  <c r="C1677" i="1"/>
  <c r="E1677" i="1"/>
  <c r="C1678" i="1"/>
  <c r="E1678" i="1"/>
  <c r="C1679" i="1"/>
  <c r="E1679" i="1"/>
  <c r="C1680" i="1"/>
  <c r="E1680" i="1"/>
  <c r="C1681" i="1"/>
  <c r="E1681" i="1"/>
  <c r="C1682" i="1"/>
  <c r="E1682" i="1"/>
  <c r="C1683" i="1"/>
  <c r="E1683" i="1"/>
  <c r="C1684" i="1"/>
  <c r="E1684" i="1"/>
  <c r="C1685" i="1"/>
  <c r="E1685" i="1"/>
  <c r="C1686" i="1"/>
  <c r="E1686" i="1"/>
  <c r="C1687" i="1"/>
  <c r="E1687" i="1"/>
  <c r="C1688" i="1"/>
  <c r="E1688" i="1"/>
  <c r="C1689" i="1"/>
  <c r="E1689" i="1"/>
  <c r="C1690" i="1"/>
  <c r="E1690" i="1"/>
  <c r="C1691" i="1"/>
  <c r="E1691" i="1"/>
  <c r="C1692" i="1"/>
  <c r="E1692" i="1"/>
  <c r="C1693" i="1"/>
  <c r="E1693" i="1"/>
  <c r="C1694" i="1"/>
  <c r="E1694" i="1"/>
  <c r="C1695" i="1"/>
  <c r="E1695" i="1"/>
  <c r="C1696" i="1"/>
  <c r="E1696" i="1"/>
  <c r="C1697" i="1"/>
  <c r="E1697" i="1"/>
  <c r="C1698" i="1"/>
  <c r="E1698" i="1"/>
  <c r="C1699" i="1"/>
  <c r="E1699" i="1"/>
  <c r="C1700" i="1"/>
  <c r="E1700" i="1"/>
  <c r="C1701" i="1"/>
  <c r="E1701" i="1"/>
  <c r="C1702" i="1"/>
  <c r="E1702" i="1"/>
  <c r="C1703" i="1"/>
  <c r="E1703" i="1"/>
  <c r="C1704" i="1"/>
  <c r="E1704" i="1"/>
  <c r="C1705" i="1"/>
  <c r="E1705" i="1"/>
  <c r="C1706" i="1"/>
  <c r="E1706" i="1"/>
  <c r="C1707" i="1"/>
  <c r="E1707" i="1"/>
  <c r="C1708" i="1"/>
  <c r="E1708" i="1"/>
  <c r="C1709" i="1"/>
  <c r="E1709" i="1"/>
  <c r="C1710" i="1"/>
  <c r="E1710" i="1"/>
  <c r="C1711" i="1"/>
  <c r="E1711" i="1"/>
  <c r="C1712" i="1"/>
  <c r="E1712" i="1"/>
  <c r="C1713" i="1"/>
  <c r="E1713" i="1"/>
  <c r="C1714" i="1"/>
  <c r="E1714" i="1"/>
  <c r="C1715" i="1"/>
  <c r="E1715" i="1"/>
  <c r="C1716" i="1"/>
  <c r="E1716" i="1"/>
  <c r="C1717" i="1"/>
  <c r="E1717" i="1"/>
  <c r="C1718" i="1"/>
  <c r="E1718" i="1"/>
  <c r="C1719" i="1"/>
  <c r="E1719" i="1"/>
  <c r="C1720" i="1"/>
  <c r="E1720" i="1"/>
  <c r="C1721" i="1"/>
  <c r="E1721" i="1"/>
  <c r="C1722" i="1"/>
  <c r="E1722" i="1"/>
  <c r="C1723" i="1"/>
  <c r="E1723" i="1"/>
  <c r="C1724" i="1"/>
  <c r="E1724" i="1"/>
  <c r="C1725" i="1"/>
  <c r="E1725" i="1"/>
  <c r="C1726" i="1"/>
  <c r="E1726" i="1"/>
  <c r="C1727" i="1"/>
  <c r="E1727" i="1"/>
  <c r="C1728" i="1"/>
  <c r="E1728" i="1"/>
  <c r="C1729" i="1"/>
  <c r="E1729" i="1"/>
  <c r="C1730" i="1"/>
  <c r="E1730" i="1"/>
  <c r="C1731" i="1"/>
  <c r="E1731" i="1"/>
  <c r="C1732" i="1"/>
  <c r="E1732" i="1"/>
  <c r="C1733" i="1"/>
  <c r="E1733" i="1"/>
  <c r="C1734" i="1"/>
  <c r="E1734" i="1"/>
  <c r="C1735" i="1"/>
  <c r="E1735" i="1"/>
  <c r="C1736" i="1"/>
  <c r="E1736" i="1"/>
  <c r="C1737" i="1"/>
  <c r="E1737" i="1"/>
  <c r="C1738" i="1"/>
  <c r="E1738" i="1"/>
  <c r="C1739" i="1"/>
  <c r="E1739" i="1"/>
  <c r="C1740" i="1"/>
  <c r="E1740" i="1"/>
  <c r="C1741" i="1"/>
  <c r="E1741" i="1"/>
  <c r="C1742" i="1"/>
  <c r="E1742" i="1"/>
  <c r="C1743" i="1"/>
  <c r="E1743" i="1"/>
  <c r="C1744" i="1"/>
  <c r="E1744" i="1"/>
  <c r="C1745" i="1"/>
  <c r="E1745" i="1"/>
  <c r="C1746" i="1"/>
  <c r="E1746" i="1"/>
  <c r="C1747" i="1"/>
  <c r="E1747" i="1"/>
  <c r="C1748" i="1"/>
  <c r="E1748" i="1"/>
  <c r="C1749" i="1"/>
  <c r="E1749" i="1"/>
  <c r="C1750" i="1"/>
  <c r="E1750" i="1"/>
  <c r="C1751" i="1"/>
  <c r="E1751" i="1"/>
  <c r="C1752" i="1"/>
  <c r="E1752" i="1"/>
  <c r="C1753" i="1"/>
  <c r="E1753" i="1"/>
  <c r="C1754" i="1"/>
  <c r="E1754" i="1"/>
  <c r="C1755" i="1"/>
  <c r="E1755" i="1"/>
  <c r="C1756" i="1"/>
  <c r="E1756" i="1"/>
  <c r="C1757" i="1"/>
  <c r="E1757" i="1"/>
  <c r="C1758" i="1"/>
  <c r="E1758" i="1"/>
  <c r="C1759" i="1"/>
  <c r="E1759" i="1"/>
  <c r="C1760" i="1"/>
  <c r="E1760" i="1"/>
  <c r="C1761" i="1"/>
  <c r="E1761" i="1"/>
  <c r="C1762" i="1"/>
  <c r="E1762" i="1"/>
  <c r="C1763" i="1"/>
  <c r="E1763" i="1"/>
  <c r="C1764" i="1"/>
  <c r="E1764" i="1"/>
  <c r="C1765" i="1"/>
  <c r="E1765" i="1"/>
  <c r="C1766" i="1"/>
  <c r="E1766" i="1"/>
  <c r="C1767" i="1"/>
  <c r="E1767" i="1"/>
  <c r="C1768" i="1"/>
  <c r="E1768" i="1"/>
  <c r="C1769" i="1"/>
  <c r="E1769" i="1"/>
  <c r="C1770" i="1"/>
  <c r="E1770" i="1"/>
  <c r="C1771" i="1"/>
  <c r="E1771" i="1"/>
  <c r="C1772" i="1"/>
  <c r="E1772" i="1"/>
  <c r="C1773" i="1"/>
  <c r="E1773" i="1"/>
  <c r="C1774" i="1"/>
  <c r="E1774" i="1"/>
  <c r="C1775" i="1"/>
  <c r="E1775" i="1"/>
  <c r="C1776" i="1"/>
  <c r="E1776" i="1"/>
  <c r="C1777" i="1"/>
  <c r="E1777" i="1"/>
  <c r="C1778" i="1"/>
  <c r="E1778" i="1"/>
  <c r="C1779" i="1"/>
  <c r="E1779" i="1"/>
  <c r="C1780" i="1"/>
  <c r="E1780" i="1"/>
  <c r="C1781" i="1"/>
  <c r="E1781" i="1"/>
  <c r="C1782" i="1"/>
  <c r="E1782" i="1"/>
  <c r="C1783" i="1"/>
  <c r="E1783" i="1"/>
  <c r="C1784" i="1"/>
  <c r="E1784" i="1"/>
  <c r="C1785" i="1"/>
  <c r="E1785" i="1"/>
  <c r="C1786" i="1"/>
  <c r="E1786" i="1"/>
  <c r="C1787" i="1"/>
  <c r="E1787" i="1"/>
  <c r="C1788" i="1"/>
  <c r="E1788" i="1"/>
  <c r="C1789" i="1"/>
  <c r="E1789" i="1"/>
  <c r="C1790" i="1"/>
  <c r="E1790" i="1"/>
  <c r="C1791" i="1"/>
  <c r="E1791" i="1"/>
  <c r="C1792" i="1"/>
  <c r="E1792" i="1"/>
  <c r="C1793" i="1"/>
  <c r="E1793" i="1"/>
  <c r="C1794" i="1"/>
  <c r="E1794" i="1"/>
  <c r="C1795" i="1"/>
  <c r="E1795" i="1"/>
  <c r="C1796" i="1"/>
  <c r="E1796" i="1"/>
  <c r="C1797" i="1"/>
  <c r="E1797" i="1"/>
  <c r="C1798" i="1"/>
  <c r="E1798" i="1"/>
  <c r="C1799" i="1"/>
  <c r="E1799" i="1"/>
  <c r="C1800" i="1"/>
  <c r="E1800" i="1"/>
  <c r="C1801" i="1"/>
  <c r="E1801" i="1"/>
  <c r="C1802" i="1"/>
  <c r="E1802" i="1"/>
  <c r="C1803" i="1"/>
  <c r="E1803" i="1"/>
  <c r="C1804" i="1"/>
  <c r="E1804" i="1"/>
  <c r="C1805" i="1"/>
  <c r="E1805" i="1"/>
  <c r="C1806" i="1"/>
  <c r="E1806" i="1"/>
  <c r="C1807" i="1"/>
  <c r="E1807" i="1"/>
  <c r="C1808" i="1"/>
  <c r="E1808" i="1"/>
  <c r="C1809" i="1"/>
  <c r="E1809" i="1"/>
  <c r="C1810" i="1"/>
  <c r="E1810" i="1"/>
  <c r="C1811" i="1"/>
  <c r="E1811" i="1"/>
  <c r="C1812" i="1"/>
  <c r="E1812" i="1"/>
  <c r="C1813" i="1"/>
  <c r="E1813" i="1"/>
  <c r="C1814" i="1"/>
  <c r="E1814" i="1"/>
  <c r="C1815" i="1"/>
  <c r="E1815" i="1"/>
  <c r="C1816" i="1"/>
  <c r="E1816" i="1"/>
  <c r="C1817" i="1"/>
  <c r="E1817" i="1"/>
  <c r="C1818" i="1"/>
  <c r="E1818" i="1"/>
  <c r="C1819" i="1"/>
  <c r="E1819" i="1"/>
  <c r="C1820" i="1"/>
  <c r="E1820" i="1"/>
  <c r="C1821" i="1"/>
  <c r="E1821" i="1"/>
  <c r="C1822" i="1"/>
  <c r="E1822" i="1"/>
  <c r="C1823" i="1"/>
  <c r="E1823" i="1"/>
  <c r="C1824" i="1"/>
  <c r="E1824" i="1"/>
  <c r="C1825" i="1"/>
  <c r="E1825" i="1"/>
  <c r="C1826" i="1"/>
  <c r="E1826" i="1"/>
  <c r="C1827" i="1"/>
  <c r="E1827" i="1"/>
  <c r="C1828" i="1"/>
  <c r="E1828" i="1"/>
  <c r="C1829" i="1"/>
  <c r="E1829" i="1"/>
  <c r="C1830" i="1"/>
  <c r="E1830" i="1"/>
  <c r="C1831" i="1"/>
  <c r="E1831" i="1"/>
  <c r="C1832" i="1"/>
  <c r="E1832" i="1"/>
  <c r="C1833" i="1"/>
  <c r="E1833" i="1"/>
  <c r="C1834" i="1"/>
  <c r="E1834" i="1"/>
  <c r="C1835" i="1"/>
  <c r="E1835" i="1"/>
  <c r="C1836" i="1"/>
  <c r="E1836" i="1"/>
  <c r="C1837" i="1"/>
  <c r="E1837" i="1"/>
  <c r="C1838" i="1"/>
  <c r="E1838" i="1"/>
  <c r="C1839" i="1"/>
  <c r="E1839" i="1"/>
  <c r="C1840" i="1"/>
  <c r="E1840" i="1"/>
  <c r="C1841" i="1"/>
  <c r="E1841" i="1"/>
  <c r="C1842" i="1"/>
  <c r="E1842" i="1"/>
  <c r="C1843" i="1"/>
  <c r="E1843" i="1"/>
  <c r="C1844" i="1"/>
  <c r="E1844" i="1"/>
  <c r="C1845" i="1"/>
  <c r="E1845" i="1"/>
  <c r="C1846" i="1"/>
  <c r="E1846" i="1"/>
  <c r="C1847" i="1"/>
  <c r="E1847" i="1"/>
  <c r="C1848" i="1"/>
  <c r="E1848" i="1"/>
  <c r="C1849" i="1"/>
  <c r="E1849" i="1"/>
  <c r="C1850" i="1"/>
  <c r="E1850" i="1"/>
  <c r="C1851" i="1"/>
  <c r="E1851" i="1"/>
  <c r="C1852" i="1"/>
  <c r="E1852" i="1"/>
  <c r="C1853" i="1"/>
  <c r="E1853" i="1"/>
  <c r="C1854" i="1"/>
  <c r="E1854" i="1"/>
  <c r="C1855" i="1"/>
  <c r="E1855" i="1"/>
  <c r="C1856" i="1"/>
  <c r="E1856" i="1"/>
  <c r="C1857" i="1"/>
  <c r="E1857" i="1"/>
  <c r="C1858" i="1"/>
  <c r="E1858" i="1"/>
  <c r="C1859" i="1"/>
  <c r="E1859" i="1"/>
  <c r="C1860" i="1"/>
  <c r="E1860" i="1"/>
  <c r="C1861" i="1"/>
  <c r="E1861" i="1"/>
  <c r="C1862" i="1"/>
  <c r="E1862" i="1"/>
  <c r="C1863" i="1"/>
  <c r="E1863" i="1"/>
  <c r="C1864" i="1"/>
  <c r="E1864" i="1"/>
  <c r="C1865" i="1"/>
  <c r="E1865" i="1"/>
  <c r="C1866" i="1"/>
  <c r="E1866" i="1"/>
  <c r="C1867" i="1"/>
  <c r="E1867" i="1"/>
  <c r="C1868" i="1"/>
  <c r="E1868" i="1"/>
  <c r="C1869" i="1"/>
  <c r="E1869" i="1"/>
  <c r="C1870" i="1"/>
  <c r="E1870" i="1"/>
  <c r="C1871" i="1"/>
  <c r="E1871" i="1"/>
  <c r="C1872" i="1"/>
  <c r="E1872" i="1"/>
  <c r="C1873" i="1"/>
  <c r="E1873" i="1"/>
  <c r="C1874" i="1"/>
  <c r="E1874" i="1"/>
  <c r="C1875" i="1"/>
  <c r="E1875" i="1"/>
  <c r="C1876" i="1"/>
  <c r="E1876" i="1"/>
  <c r="C1877" i="1"/>
  <c r="E1877" i="1"/>
  <c r="C1878" i="1"/>
  <c r="E1878" i="1"/>
  <c r="C1879" i="1"/>
  <c r="E1879" i="1"/>
  <c r="C1880" i="1"/>
  <c r="E1880" i="1"/>
  <c r="C1881" i="1"/>
  <c r="E1881" i="1"/>
  <c r="C1882" i="1"/>
  <c r="E1882" i="1"/>
  <c r="C1883" i="1"/>
  <c r="E1883" i="1"/>
  <c r="C1884" i="1"/>
  <c r="E1884" i="1"/>
  <c r="C1885" i="1"/>
  <c r="E1885" i="1"/>
  <c r="C1886" i="1"/>
  <c r="E1886" i="1"/>
  <c r="C1887" i="1"/>
  <c r="E1887" i="1"/>
  <c r="C1888" i="1"/>
  <c r="E1888" i="1"/>
  <c r="C1889" i="1"/>
  <c r="E1889" i="1"/>
  <c r="C1890" i="1"/>
  <c r="E1890" i="1"/>
  <c r="C1891" i="1"/>
  <c r="E1891" i="1"/>
  <c r="C1892" i="1"/>
  <c r="E1892" i="1"/>
  <c r="C1893" i="1"/>
  <c r="E1893" i="1"/>
  <c r="C1894" i="1"/>
  <c r="E1894" i="1"/>
  <c r="C1895" i="1"/>
  <c r="E1895" i="1"/>
  <c r="C1896" i="1"/>
  <c r="E1896" i="1"/>
  <c r="C1897" i="1"/>
  <c r="E1897" i="1"/>
  <c r="C1898" i="1"/>
  <c r="E1898" i="1"/>
  <c r="C1899" i="1"/>
  <c r="E1899" i="1"/>
  <c r="C1900" i="1"/>
  <c r="E1900" i="1"/>
  <c r="C1901" i="1"/>
  <c r="E1901" i="1"/>
  <c r="C1902" i="1"/>
  <c r="E1902" i="1"/>
  <c r="C1903" i="1"/>
  <c r="E1903" i="1"/>
  <c r="C1904" i="1"/>
  <c r="E1904" i="1"/>
  <c r="C1905" i="1"/>
  <c r="E1905" i="1"/>
  <c r="C1906" i="1"/>
  <c r="E1906" i="1"/>
  <c r="C1907" i="1"/>
  <c r="E1907" i="1"/>
  <c r="C1908" i="1"/>
  <c r="E1908" i="1"/>
  <c r="C1909" i="1"/>
  <c r="E1909" i="1"/>
  <c r="C1910" i="1"/>
  <c r="E1910" i="1"/>
  <c r="C1911" i="1"/>
  <c r="E1911" i="1"/>
  <c r="C1912" i="1"/>
  <c r="E1912" i="1"/>
  <c r="C1913" i="1"/>
  <c r="E1913" i="1"/>
  <c r="C1914" i="1"/>
  <c r="E1914" i="1"/>
  <c r="C1915" i="1"/>
  <c r="E1915" i="1"/>
  <c r="C1916" i="1"/>
  <c r="E1916" i="1"/>
  <c r="C1917" i="1"/>
  <c r="E1917" i="1"/>
  <c r="C1918" i="1"/>
  <c r="E1918" i="1"/>
  <c r="C1919" i="1"/>
  <c r="E1919" i="1"/>
  <c r="C1920" i="1"/>
  <c r="E1920" i="1"/>
  <c r="C1921" i="1"/>
  <c r="E1921" i="1"/>
  <c r="C1922" i="1"/>
  <c r="E1922" i="1"/>
  <c r="C1923" i="1"/>
  <c r="E1923" i="1"/>
  <c r="C1924" i="1"/>
  <c r="E1924" i="1"/>
  <c r="C1925" i="1"/>
  <c r="E1925" i="1"/>
  <c r="C1926" i="1"/>
  <c r="E1926" i="1"/>
  <c r="C1927" i="1"/>
  <c r="E1927" i="1"/>
  <c r="C1928" i="1"/>
  <c r="E1928" i="1"/>
  <c r="C1929" i="1"/>
  <c r="E1929" i="1"/>
  <c r="C1930" i="1"/>
  <c r="E1930" i="1"/>
  <c r="C1931" i="1"/>
  <c r="E1931" i="1"/>
  <c r="C1932" i="1"/>
  <c r="E1932" i="1"/>
  <c r="C1933" i="1"/>
  <c r="E1933" i="1"/>
  <c r="C1934" i="1"/>
  <c r="E1934" i="1"/>
  <c r="C1935" i="1"/>
  <c r="E1935" i="1"/>
  <c r="C1936" i="1"/>
  <c r="E1936" i="1"/>
  <c r="C1937" i="1"/>
  <c r="E1937" i="1"/>
  <c r="C1938" i="1"/>
  <c r="E1938" i="1"/>
  <c r="C1939" i="1"/>
  <c r="E1939" i="1"/>
  <c r="C1940" i="1"/>
  <c r="E1940" i="1"/>
  <c r="C1941" i="1"/>
  <c r="E1941" i="1"/>
  <c r="C1942" i="1"/>
  <c r="E1942" i="1"/>
  <c r="C1943" i="1"/>
  <c r="E1943" i="1"/>
  <c r="C1944" i="1"/>
  <c r="E1944" i="1"/>
  <c r="C1945" i="1"/>
  <c r="E1945" i="1"/>
  <c r="C1946" i="1"/>
  <c r="E1946" i="1"/>
  <c r="C1947" i="1"/>
  <c r="E1947" i="1"/>
  <c r="C1948" i="1"/>
  <c r="E1948" i="1"/>
  <c r="C1949" i="1"/>
  <c r="E1949" i="1"/>
  <c r="C1950" i="1"/>
  <c r="E1950" i="1"/>
  <c r="C1951" i="1"/>
  <c r="E1951" i="1"/>
  <c r="C1952" i="1"/>
  <c r="E1952" i="1"/>
  <c r="C1953" i="1"/>
  <c r="E1953" i="1"/>
  <c r="C1954" i="1"/>
  <c r="E1954" i="1"/>
  <c r="C1955" i="1"/>
  <c r="E1955" i="1"/>
  <c r="C1956" i="1"/>
  <c r="E1956" i="1"/>
  <c r="C1957" i="1"/>
  <c r="E1957" i="1"/>
  <c r="C1958" i="1"/>
  <c r="E1958" i="1"/>
  <c r="C1959" i="1"/>
  <c r="E1959" i="1"/>
  <c r="C1960" i="1"/>
  <c r="E1960" i="1"/>
  <c r="C1961" i="1"/>
  <c r="E1961" i="1"/>
  <c r="C1962" i="1"/>
  <c r="E1962" i="1"/>
  <c r="C1963" i="1"/>
  <c r="E1963" i="1"/>
  <c r="C1964" i="1"/>
  <c r="E1964" i="1"/>
  <c r="C1965" i="1"/>
  <c r="E1965" i="1"/>
  <c r="C1966" i="1"/>
  <c r="E1966" i="1"/>
  <c r="C1967" i="1"/>
  <c r="E1967" i="1"/>
  <c r="C1968" i="1"/>
  <c r="E1968" i="1"/>
  <c r="C1969" i="1"/>
  <c r="E1969" i="1"/>
  <c r="C1970" i="1"/>
  <c r="E1970" i="1"/>
  <c r="C1971" i="1"/>
  <c r="E1971" i="1"/>
  <c r="C1972" i="1"/>
  <c r="E1972" i="1"/>
  <c r="C1973" i="1"/>
  <c r="E1973" i="1"/>
  <c r="C1974" i="1"/>
  <c r="E1974" i="1"/>
  <c r="C1975" i="1"/>
  <c r="E1975" i="1"/>
  <c r="C1976" i="1"/>
  <c r="E1976" i="1"/>
  <c r="C1977" i="1"/>
  <c r="E1977" i="1"/>
  <c r="C1978" i="1"/>
  <c r="E1978" i="1"/>
  <c r="C1979" i="1"/>
  <c r="E1979" i="1"/>
  <c r="C1980" i="1"/>
  <c r="E1980" i="1"/>
  <c r="C1981" i="1"/>
  <c r="E1981" i="1"/>
  <c r="C1982" i="1"/>
  <c r="E1982" i="1"/>
  <c r="C1983" i="1"/>
  <c r="E1983" i="1"/>
  <c r="C1984" i="1"/>
  <c r="E1984" i="1"/>
  <c r="C1985" i="1"/>
  <c r="E1985" i="1"/>
  <c r="C1986" i="1"/>
  <c r="E1986" i="1"/>
  <c r="C1987" i="1"/>
  <c r="E1987" i="1"/>
  <c r="C1988" i="1"/>
  <c r="E1988" i="1"/>
  <c r="C1989" i="1"/>
  <c r="E1989" i="1"/>
  <c r="C1990" i="1"/>
  <c r="E1990" i="1"/>
  <c r="C1991" i="1"/>
  <c r="E1991" i="1"/>
  <c r="C1992" i="1"/>
  <c r="E1992" i="1"/>
  <c r="C1993" i="1"/>
  <c r="E1993" i="1"/>
  <c r="C1994" i="1"/>
  <c r="E1994" i="1"/>
  <c r="C1995" i="1"/>
  <c r="E1995" i="1"/>
  <c r="C1996" i="1"/>
  <c r="E1996" i="1"/>
  <c r="C1997" i="1"/>
  <c r="E1997" i="1"/>
  <c r="C1998" i="1"/>
  <c r="E1998" i="1"/>
  <c r="C1999" i="1"/>
  <c r="E1999" i="1"/>
  <c r="C2000" i="1"/>
  <c r="E2000" i="1"/>
  <c r="C2001" i="1"/>
  <c r="E2001" i="1"/>
  <c r="C2002" i="1"/>
  <c r="E2002" i="1"/>
  <c r="C2003" i="1"/>
  <c r="E2003" i="1"/>
  <c r="C2004" i="1"/>
  <c r="E2004" i="1"/>
  <c r="C2005" i="1"/>
  <c r="E2005" i="1"/>
  <c r="C2006" i="1"/>
  <c r="E2006" i="1"/>
  <c r="C2007" i="1"/>
  <c r="E2007" i="1"/>
  <c r="C2008" i="1"/>
  <c r="E2008" i="1"/>
  <c r="C2009" i="1"/>
  <c r="E2009" i="1"/>
  <c r="C2010" i="1"/>
  <c r="E2010" i="1"/>
  <c r="C2011" i="1"/>
  <c r="E2011" i="1"/>
  <c r="C2012" i="1"/>
  <c r="E2012" i="1"/>
  <c r="C2013" i="1"/>
  <c r="E2013" i="1"/>
  <c r="C2014" i="1"/>
  <c r="E2014" i="1"/>
  <c r="C2015" i="1"/>
  <c r="E2015" i="1"/>
  <c r="C2016" i="1"/>
  <c r="E2016" i="1"/>
  <c r="C2017" i="1"/>
  <c r="E2017" i="1"/>
  <c r="C2018" i="1"/>
  <c r="E2018" i="1"/>
  <c r="C2019" i="1"/>
  <c r="E2019" i="1"/>
  <c r="C2020" i="1"/>
  <c r="E2020" i="1"/>
  <c r="C2021" i="1"/>
  <c r="E2021" i="1"/>
  <c r="C2022" i="1"/>
  <c r="E2022" i="1"/>
  <c r="C2023" i="1"/>
  <c r="E2023" i="1"/>
  <c r="C2024" i="1"/>
  <c r="E2024" i="1"/>
  <c r="C2025" i="1"/>
  <c r="E2025" i="1"/>
  <c r="C2026" i="1"/>
  <c r="E2026" i="1"/>
  <c r="C2027" i="1"/>
  <c r="E2027" i="1"/>
  <c r="C2028" i="1"/>
  <c r="E2028" i="1"/>
  <c r="C2029" i="1"/>
  <c r="E2029" i="1"/>
  <c r="C2030" i="1"/>
  <c r="E2030" i="1"/>
  <c r="C2031" i="1"/>
  <c r="E2031" i="1"/>
  <c r="C2032" i="1"/>
  <c r="E2032" i="1"/>
  <c r="C2033" i="1"/>
  <c r="E2033" i="1"/>
  <c r="C2034" i="1"/>
  <c r="E2034" i="1"/>
  <c r="C2035" i="1"/>
  <c r="E2035" i="1"/>
  <c r="C2036" i="1"/>
  <c r="E2036" i="1"/>
  <c r="C2037" i="1"/>
  <c r="E2037" i="1"/>
  <c r="C2038" i="1"/>
  <c r="E2038" i="1"/>
  <c r="C2039" i="1"/>
  <c r="E2039" i="1"/>
  <c r="C2040" i="1"/>
  <c r="E2040" i="1"/>
  <c r="C2041" i="1"/>
  <c r="E2041" i="1"/>
  <c r="C2042" i="1"/>
  <c r="E2042" i="1"/>
  <c r="C2043" i="1"/>
  <c r="E2043" i="1"/>
  <c r="C2044" i="1"/>
  <c r="E2044" i="1"/>
  <c r="C2045" i="1"/>
  <c r="E2045" i="1"/>
  <c r="C2046" i="1"/>
  <c r="E2046" i="1"/>
  <c r="C2047" i="1"/>
  <c r="E2047" i="1"/>
  <c r="C2048" i="1"/>
  <c r="E2048" i="1"/>
  <c r="C2049" i="1"/>
  <c r="E2049" i="1"/>
  <c r="C2050" i="1"/>
  <c r="E2050" i="1"/>
  <c r="C2051" i="1"/>
  <c r="E2051" i="1"/>
  <c r="C2052" i="1"/>
  <c r="E2052" i="1"/>
  <c r="C2053" i="1"/>
  <c r="E2053" i="1"/>
  <c r="C2054" i="1"/>
  <c r="E2054" i="1"/>
  <c r="C2055" i="1"/>
  <c r="E2055" i="1"/>
  <c r="C2056" i="1"/>
  <c r="E2056" i="1"/>
  <c r="C2057" i="1"/>
  <c r="E2057" i="1"/>
  <c r="C2058" i="1"/>
  <c r="E2058" i="1"/>
  <c r="C2059" i="1"/>
  <c r="E2059" i="1"/>
  <c r="C2060" i="1"/>
  <c r="E2060" i="1"/>
  <c r="C2061" i="1"/>
  <c r="E2061" i="1"/>
  <c r="C2062" i="1"/>
  <c r="E2062" i="1"/>
  <c r="C2063" i="1"/>
  <c r="E2063" i="1"/>
  <c r="C2064" i="1"/>
  <c r="E2064" i="1"/>
  <c r="C2065" i="1"/>
  <c r="E2065" i="1"/>
  <c r="C2066" i="1"/>
  <c r="E2066" i="1"/>
  <c r="C2067" i="1"/>
  <c r="E2067" i="1"/>
  <c r="C2068" i="1"/>
  <c r="E2068" i="1"/>
  <c r="C2069" i="1"/>
  <c r="E2069" i="1"/>
  <c r="C2070" i="1"/>
  <c r="E2070" i="1"/>
  <c r="C2071" i="1"/>
  <c r="E2071" i="1"/>
  <c r="C2072" i="1"/>
  <c r="E2072" i="1"/>
  <c r="C2073" i="1"/>
  <c r="E2073" i="1"/>
  <c r="C2074" i="1"/>
  <c r="E2074" i="1"/>
  <c r="C2075" i="1"/>
  <c r="E2075" i="1"/>
  <c r="C2076" i="1"/>
  <c r="E2076" i="1"/>
  <c r="C2077" i="1"/>
  <c r="E2077" i="1"/>
  <c r="C2078" i="1"/>
  <c r="E2078" i="1"/>
  <c r="C2079" i="1"/>
  <c r="E2079" i="1"/>
  <c r="C2080" i="1"/>
  <c r="E2080" i="1"/>
  <c r="C2081" i="1"/>
  <c r="E2081" i="1"/>
  <c r="C2082" i="1"/>
  <c r="E2082" i="1"/>
  <c r="C2083" i="1"/>
  <c r="E2083" i="1"/>
  <c r="C2084" i="1"/>
  <c r="E2084" i="1"/>
  <c r="C2085" i="1"/>
  <c r="E2085" i="1"/>
  <c r="C2086" i="1"/>
  <c r="E2086" i="1"/>
  <c r="C2087" i="1"/>
  <c r="E2087" i="1"/>
  <c r="C2088" i="1"/>
  <c r="E2088" i="1"/>
  <c r="C2089" i="1"/>
  <c r="E2089" i="1"/>
  <c r="C2090" i="1"/>
  <c r="E2090" i="1"/>
  <c r="C2091" i="1"/>
  <c r="E2091" i="1"/>
  <c r="C2092" i="1"/>
  <c r="E2092" i="1"/>
  <c r="C2093" i="1"/>
  <c r="E2093" i="1"/>
  <c r="C2094" i="1"/>
  <c r="E2094" i="1"/>
  <c r="C2095" i="1"/>
  <c r="E2095" i="1"/>
  <c r="C2096" i="1"/>
  <c r="E2096" i="1"/>
  <c r="C2097" i="1"/>
  <c r="E2097" i="1"/>
  <c r="C2098" i="1"/>
  <c r="E2098" i="1"/>
  <c r="C2099" i="1"/>
  <c r="E2099" i="1"/>
  <c r="C2100" i="1"/>
  <c r="E2100" i="1"/>
  <c r="C2101" i="1"/>
  <c r="E2101" i="1"/>
  <c r="C2102" i="1"/>
  <c r="E2102" i="1"/>
  <c r="C2103" i="1"/>
  <c r="E2103" i="1"/>
  <c r="C2104" i="1"/>
  <c r="E2104" i="1"/>
  <c r="C2105" i="1"/>
  <c r="E2105" i="1"/>
  <c r="C2106" i="1"/>
  <c r="E2106" i="1"/>
  <c r="C2107" i="1"/>
  <c r="E2107" i="1"/>
  <c r="C2108" i="1"/>
  <c r="E2108" i="1"/>
  <c r="C2109" i="1"/>
  <c r="E2109" i="1"/>
  <c r="C2110" i="1"/>
  <c r="E2110" i="1"/>
  <c r="C2111" i="1"/>
  <c r="E2111" i="1"/>
  <c r="C2112" i="1"/>
  <c r="E2112" i="1"/>
  <c r="C2113" i="1"/>
  <c r="E2113" i="1"/>
  <c r="C2114" i="1"/>
  <c r="E2114" i="1"/>
  <c r="C2115" i="1"/>
  <c r="E2115" i="1"/>
  <c r="C2116" i="1"/>
  <c r="E2116" i="1"/>
  <c r="C2117" i="1"/>
  <c r="E2117" i="1"/>
  <c r="C2118" i="1"/>
  <c r="E2118" i="1"/>
  <c r="C2119" i="1"/>
  <c r="E2119" i="1"/>
  <c r="C2120" i="1"/>
  <c r="E2120" i="1"/>
  <c r="C2121" i="1"/>
  <c r="E2121" i="1"/>
  <c r="C2122" i="1"/>
  <c r="E2122" i="1"/>
  <c r="C2123" i="1"/>
  <c r="E2123" i="1"/>
  <c r="C2124" i="1"/>
  <c r="E2124" i="1"/>
  <c r="C2125" i="1"/>
  <c r="E2125" i="1"/>
  <c r="C2126" i="1"/>
  <c r="E2126" i="1"/>
  <c r="C2127" i="1"/>
  <c r="E2127" i="1"/>
  <c r="C2128" i="1"/>
  <c r="E2128" i="1"/>
  <c r="C2129" i="1"/>
  <c r="E2129" i="1"/>
  <c r="C2130" i="1"/>
  <c r="E2130" i="1"/>
  <c r="C2131" i="1"/>
  <c r="E2131" i="1"/>
  <c r="C2132" i="1"/>
  <c r="E2132" i="1"/>
  <c r="C2133" i="1"/>
  <c r="E2133" i="1"/>
  <c r="C2134" i="1"/>
  <c r="E2134" i="1"/>
  <c r="C2135" i="1"/>
  <c r="E2135" i="1"/>
  <c r="C2136" i="1"/>
  <c r="E2136" i="1"/>
  <c r="C2137" i="1"/>
  <c r="E2137" i="1"/>
  <c r="C2138" i="1"/>
  <c r="E2138" i="1"/>
  <c r="C2139" i="1"/>
  <c r="E2139" i="1"/>
  <c r="C2140" i="1"/>
  <c r="E2140" i="1"/>
  <c r="C2141" i="1"/>
  <c r="E2141" i="1"/>
  <c r="C2142" i="1"/>
  <c r="E2142" i="1"/>
  <c r="C2143" i="1"/>
  <c r="E2143" i="1"/>
  <c r="C2144" i="1"/>
  <c r="E2144" i="1"/>
  <c r="C2145" i="1"/>
  <c r="E2145" i="1"/>
  <c r="C2146" i="1"/>
  <c r="E2146" i="1"/>
  <c r="C2147" i="1"/>
  <c r="E2147" i="1"/>
  <c r="C2148" i="1"/>
  <c r="E2148" i="1"/>
  <c r="C2149" i="1"/>
  <c r="E2149" i="1"/>
  <c r="C2150" i="1"/>
  <c r="E2150" i="1"/>
  <c r="C2151" i="1"/>
  <c r="E2151" i="1"/>
  <c r="C2152" i="1"/>
  <c r="E2152" i="1"/>
  <c r="C2153" i="1"/>
  <c r="E2153" i="1"/>
  <c r="C2154" i="1"/>
  <c r="E2154" i="1"/>
  <c r="C2155" i="1"/>
  <c r="E2155" i="1"/>
  <c r="C2156" i="1"/>
  <c r="E2156" i="1"/>
  <c r="C2157" i="1"/>
  <c r="E2157" i="1"/>
  <c r="C2158" i="1"/>
  <c r="E2158" i="1"/>
  <c r="C2159" i="1"/>
  <c r="E2159" i="1"/>
  <c r="C2160" i="1"/>
  <c r="E2160" i="1"/>
  <c r="C2161" i="1"/>
  <c r="E2161" i="1"/>
  <c r="C2162" i="1"/>
  <c r="E2162" i="1"/>
  <c r="C2163" i="1"/>
  <c r="E2163" i="1"/>
  <c r="C2164" i="1"/>
  <c r="E2164" i="1"/>
  <c r="C2165" i="1"/>
  <c r="E2165" i="1"/>
  <c r="C2166" i="1"/>
  <c r="E2166" i="1"/>
  <c r="C2167" i="1"/>
  <c r="E2167" i="1"/>
  <c r="C2168" i="1"/>
  <c r="E2168" i="1"/>
  <c r="C2169" i="1"/>
  <c r="E2169" i="1"/>
  <c r="C2170" i="1"/>
  <c r="E2170" i="1"/>
  <c r="C2171" i="1"/>
  <c r="E2171" i="1"/>
  <c r="C2172" i="1"/>
  <c r="E2172" i="1"/>
  <c r="C2173" i="1"/>
  <c r="E2173" i="1"/>
  <c r="C2174" i="1"/>
  <c r="E2174" i="1"/>
  <c r="C2175" i="1"/>
  <c r="E2175" i="1"/>
  <c r="C2176" i="1"/>
  <c r="E2176" i="1"/>
  <c r="C2177" i="1"/>
  <c r="E2177" i="1"/>
  <c r="C2178" i="1"/>
  <c r="E2178" i="1"/>
  <c r="C2179" i="1"/>
  <c r="E2179" i="1"/>
  <c r="C2180" i="1"/>
  <c r="E2180" i="1"/>
  <c r="C2181" i="1"/>
  <c r="E2181" i="1"/>
  <c r="C2182" i="1"/>
  <c r="E2182" i="1"/>
  <c r="C2183" i="1"/>
  <c r="E2183" i="1"/>
  <c r="C2184" i="1"/>
  <c r="E2184" i="1"/>
  <c r="C2185" i="1"/>
  <c r="E2185" i="1"/>
  <c r="C2186" i="1"/>
  <c r="E2186" i="1"/>
  <c r="C2187" i="1"/>
  <c r="E2187" i="1"/>
  <c r="C2188" i="1"/>
  <c r="E2188" i="1"/>
  <c r="C2189" i="1"/>
  <c r="E2189" i="1"/>
  <c r="C2190" i="1"/>
  <c r="E2190" i="1"/>
  <c r="C2191" i="1"/>
  <c r="E2191" i="1"/>
  <c r="C2192" i="1"/>
  <c r="E2192" i="1"/>
  <c r="C2193" i="1"/>
  <c r="E2193" i="1"/>
  <c r="C2194" i="1"/>
  <c r="E2194" i="1"/>
  <c r="C2195" i="1"/>
  <c r="E2195" i="1"/>
  <c r="C2196" i="1"/>
  <c r="E2196" i="1"/>
  <c r="C2197" i="1"/>
  <c r="E2197" i="1"/>
  <c r="C2198" i="1"/>
  <c r="E2198" i="1"/>
  <c r="C2199" i="1"/>
  <c r="E2199" i="1"/>
  <c r="C2200" i="1"/>
  <c r="E2200" i="1"/>
  <c r="C2201" i="1"/>
  <c r="E2201" i="1"/>
  <c r="C2202" i="1"/>
  <c r="E2202" i="1"/>
  <c r="C2203" i="1"/>
  <c r="E2203" i="1"/>
  <c r="C2204" i="1"/>
  <c r="E2204" i="1"/>
  <c r="C2205" i="1"/>
  <c r="E2205" i="1"/>
  <c r="C2206" i="1"/>
  <c r="E2206" i="1"/>
  <c r="C2207" i="1"/>
  <c r="E2207" i="1"/>
  <c r="C2208" i="1"/>
  <c r="E2208" i="1"/>
  <c r="C2209" i="1"/>
  <c r="E2209" i="1"/>
  <c r="C2210" i="1"/>
  <c r="E2210" i="1"/>
  <c r="C2211" i="1"/>
  <c r="E2211" i="1"/>
  <c r="C2212" i="1"/>
  <c r="E2212" i="1"/>
  <c r="C2213" i="1"/>
  <c r="E2213" i="1"/>
  <c r="C2214" i="1"/>
  <c r="E2214" i="1"/>
  <c r="C2215" i="1"/>
  <c r="E2215" i="1"/>
  <c r="C2216" i="1"/>
  <c r="E2216" i="1"/>
  <c r="C2217" i="1"/>
  <c r="E2217" i="1"/>
  <c r="C2218" i="1"/>
  <c r="E2218" i="1"/>
  <c r="C2219" i="1"/>
  <c r="E2219" i="1"/>
  <c r="C2220" i="1"/>
  <c r="E2220" i="1"/>
  <c r="C2221" i="1"/>
  <c r="E2221" i="1"/>
  <c r="C2222" i="1"/>
  <c r="E2222" i="1"/>
  <c r="C2223" i="1"/>
  <c r="E2223" i="1"/>
  <c r="C2224" i="1"/>
  <c r="E2224" i="1"/>
  <c r="C2225" i="1"/>
  <c r="E2225" i="1"/>
  <c r="C2226" i="1"/>
  <c r="E2226" i="1"/>
  <c r="C2227" i="1"/>
  <c r="E2227" i="1"/>
  <c r="C2228" i="1"/>
  <c r="E2228" i="1"/>
  <c r="C2229" i="1"/>
  <c r="E2229" i="1"/>
  <c r="C2230" i="1"/>
  <c r="E2230" i="1"/>
  <c r="C2231" i="1"/>
  <c r="E2231" i="1"/>
  <c r="C2232" i="1"/>
  <c r="E2232" i="1"/>
  <c r="C2233" i="1"/>
  <c r="E2233" i="1"/>
  <c r="C2234" i="1"/>
  <c r="E2234" i="1"/>
  <c r="C2235" i="1"/>
  <c r="E2235" i="1"/>
  <c r="C2236" i="1"/>
  <c r="E2236" i="1"/>
  <c r="C2237" i="1"/>
  <c r="E2237" i="1"/>
  <c r="C2238" i="1"/>
  <c r="E2238" i="1"/>
  <c r="C2239" i="1"/>
  <c r="E2239" i="1"/>
  <c r="C2240" i="1"/>
  <c r="E2240" i="1"/>
  <c r="C2241" i="1"/>
  <c r="E2241" i="1"/>
  <c r="C2242" i="1"/>
  <c r="E2242" i="1"/>
  <c r="C2243" i="1"/>
  <c r="E2243" i="1"/>
  <c r="C2244" i="1"/>
  <c r="E2244" i="1"/>
  <c r="C2245" i="1"/>
  <c r="E2245" i="1"/>
  <c r="C2246" i="1"/>
  <c r="E2246" i="1"/>
  <c r="C2247" i="1"/>
  <c r="E2247" i="1"/>
  <c r="C2248" i="1"/>
  <c r="E2248" i="1"/>
  <c r="C2249" i="1"/>
  <c r="E2249" i="1"/>
  <c r="C2250" i="1"/>
  <c r="E2250" i="1"/>
  <c r="C2251" i="1"/>
  <c r="E2251" i="1"/>
  <c r="C2252" i="1"/>
  <c r="E2252" i="1"/>
  <c r="C2253" i="1"/>
  <c r="E2253" i="1"/>
  <c r="C2254" i="1"/>
  <c r="E2254" i="1"/>
  <c r="C2255" i="1"/>
  <c r="E2255" i="1"/>
  <c r="C2256" i="1"/>
  <c r="E2256" i="1"/>
  <c r="C2257" i="1"/>
  <c r="E2257" i="1"/>
  <c r="C2258" i="1"/>
  <c r="E2258" i="1"/>
  <c r="C2259" i="1"/>
  <c r="E2259" i="1"/>
  <c r="C2260" i="1"/>
  <c r="E2260" i="1"/>
  <c r="C2261" i="1"/>
  <c r="E2261" i="1"/>
  <c r="C2262" i="1"/>
  <c r="E2262" i="1"/>
  <c r="C2263" i="1"/>
  <c r="E2263" i="1"/>
  <c r="C2264" i="1"/>
  <c r="E2264" i="1"/>
  <c r="C2265" i="1"/>
  <c r="E2265" i="1"/>
  <c r="C2266" i="1"/>
  <c r="E2266" i="1"/>
  <c r="C2267" i="1"/>
  <c r="E2267" i="1"/>
  <c r="C2268" i="1"/>
  <c r="E2268" i="1"/>
  <c r="C2269" i="1"/>
  <c r="E2269" i="1"/>
  <c r="C2270" i="1"/>
  <c r="E2270" i="1"/>
  <c r="C2271" i="1"/>
  <c r="E2271" i="1"/>
  <c r="C2272" i="1"/>
  <c r="E2272" i="1"/>
  <c r="C2273" i="1"/>
  <c r="E2273" i="1"/>
  <c r="C2274" i="1"/>
  <c r="E2274" i="1"/>
  <c r="C2275" i="1"/>
  <c r="E2275" i="1"/>
  <c r="C2276" i="1"/>
  <c r="E2276" i="1"/>
  <c r="C2277" i="1"/>
  <c r="E2277" i="1"/>
  <c r="C2278" i="1"/>
  <c r="E2278" i="1"/>
  <c r="C2279" i="1"/>
  <c r="E2279" i="1"/>
  <c r="C2280" i="1"/>
  <c r="E2280" i="1"/>
  <c r="C2281" i="1"/>
  <c r="E2281" i="1"/>
  <c r="C2282" i="1"/>
  <c r="E2282" i="1"/>
  <c r="C2283" i="1"/>
  <c r="E2283" i="1"/>
  <c r="C2284" i="1"/>
  <c r="E2284" i="1"/>
  <c r="C2285" i="1"/>
  <c r="E2285" i="1"/>
  <c r="C2286" i="1"/>
  <c r="E2286" i="1"/>
  <c r="C2287" i="1"/>
  <c r="E2287" i="1"/>
  <c r="C2288" i="1"/>
  <c r="E2288" i="1"/>
  <c r="C2289" i="1"/>
  <c r="E2289" i="1"/>
  <c r="C2290" i="1"/>
  <c r="E2290" i="1"/>
  <c r="C2291" i="1"/>
  <c r="E2291" i="1"/>
  <c r="C2292" i="1"/>
  <c r="E2292" i="1"/>
  <c r="C2293" i="1"/>
  <c r="E2293" i="1"/>
  <c r="C2294" i="1"/>
  <c r="E2294" i="1"/>
  <c r="C2295" i="1"/>
  <c r="E2295" i="1"/>
  <c r="C2296" i="1"/>
  <c r="E2296" i="1"/>
  <c r="C2297" i="1"/>
  <c r="E2297" i="1"/>
  <c r="C2298" i="1"/>
  <c r="E2298" i="1"/>
  <c r="C2299" i="1"/>
  <c r="E2299" i="1"/>
  <c r="C2300" i="1"/>
  <c r="E2300" i="1"/>
  <c r="C2301" i="1"/>
  <c r="E2301" i="1"/>
  <c r="C2302" i="1"/>
  <c r="E2302" i="1"/>
  <c r="C2303" i="1"/>
  <c r="E2303" i="1"/>
  <c r="C2304" i="1"/>
  <c r="E2304" i="1"/>
  <c r="C2305" i="1"/>
  <c r="E2305" i="1"/>
  <c r="C2306" i="1"/>
  <c r="E2306" i="1"/>
  <c r="C2307" i="1"/>
  <c r="E2307" i="1"/>
  <c r="C2308" i="1"/>
  <c r="E2308" i="1"/>
  <c r="C2309" i="1"/>
  <c r="E2309" i="1"/>
  <c r="C2310" i="1"/>
  <c r="E2310" i="1"/>
  <c r="C2311" i="1"/>
  <c r="E2311" i="1"/>
  <c r="C2312" i="1"/>
  <c r="E2312" i="1"/>
  <c r="C2313" i="1"/>
  <c r="E2313" i="1"/>
  <c r="C2314" i="1"/>
  <c r="E2314" i="1"/>
  <c r="C2315" i="1"/>
  <c r="E2315" i="1"/>
  <c r="C2316" i="1"/>
  <c r="E2316" i="1"/>
  <c r="C2317" i="1"/>
  <c r="E2317" i="1"/>
  <c r="C2318" i="1"/>
  <c r="E2318" i="1"/>
  <c r="C2319" i="1"/>
  <c r="E2319" i="1"/>
  <c r="C2320" i="1"/>
  <c r="E2320" i="1"/>
  <c r="C2321" i="1"/>
  <c r="E2321" i="1"/>
  <c r="C2322" i="1"/>
  <c r="E2322" i="1"/>
  <c r="C2323" i="1"/>
  <c r="E2323" i="1"/>
  <c r="C2324" i="1"/>
  <c r="E2324" i="1"/>
  <c r="C2325" i="1"/>
  <c r="E2325" i="1"/>
  <c r="C2326" i="1"/>
  <c r="E2326" i="1"/>
  <c r="C2327" i="1"/>
  <c r="E2327" i="1"/>
  <c r="C2328" i="1"/>
  <c r="E2328" i="1"/>
  <c r="C2329" i="1"/>
  <c r="E2329" i="1"/>
  <c r="C2330" i="1"/>
  <c r="E2330" i="1"/>
  <c r="C2331" i="1"/>
  <c r="E2331" i="1"/>
  <c r="C2332" i="1"/>
  <c r="E2332" i="1"/>
  <c r="C2333" i="1"/>
  <c r="E2333" i="1"/>
  <c r="C2334" i="1"/>
  <c r="E2334" i="1"/>
  <c r="C2335" i="1"/>
  <c r="E2335" i="1"/>
  <c r="C2336" i="1"/>
  <c r="E2336" i="1"/>
  <c r="C2337" i="1"/>
  <c r="E2337" i="1"/>
  <c r="C2338" i="1"/>
  <c r="E2338" i="1"/>
  <c r="C2339" i="1"/>
  <c r="E2339" i="1"/>
  <c r="C2340" i="1"/>
  <c r="E2340" i="1"/>
  <c r="C2341" i="1"/>
  <c r="E2341" i="1"/>
  <c r="C2342" i="1"/>
  <c r="E2342" i="1"/>
  <c r="C2343" i="1"/>
  <c r="E2343" i="1"/>
  <c r="C2344" i="1"/>
  <c r="E2344" i="1"/>
  <c r="C2345" i="1"/>
  <c r="E2345" i="1"/>
  <c r="C2346" i="1"/>
  <c r="E2346" i="1"/>
  <c r="C2347" i="1"/>
  <c r="E2347" i="1"/>
  <c r="C2348" i="1"/>
  <c r="E2348" i="1"/>
  <c r="C2349" i="1"/>
  <c r="E2349" i="1"/>
  <c r="C2350" i="1"/>
  <c r="E2350" i="1"/>
  <c r="C2351" i="1"/>
  <c r="E2351" i="1"/>
  <c r="C2352" i="1"/>
  <c r="E2352" i="1"/>
  <c r="C2353" i="1"/>
  <c r="E2353" i="1"/>
  <c r="C2354" i="1"/>
  <c r="E2354" i="1"/>
  <c r="C2355" i="1"/>
  <c r="E2355" i="1"/>
  <c r="C2356" i="1"/>
  <c r="E2356" i="1"/>
  <c r="C2357" i="1"/>
  <c r="E2357" i="1"/>
  <c r="C2358" i="1"/>
  <c r="E2358" i="1"/>
  <c r="C2359" i="1"/>
  <c r="E2359" i="1"/>
  <c r="C2360" i="1"/>
  <c r="E2360" i="1"/>
  <c r="C2361" i="1"/>
  <c r="E2361" i="1"/>
  <c r="C2362" i="1"/>
  <c r="E2362" i="1"/>
  <c r="C2363" i="1"/>
  <c r="E2363" i="1"/>
  <c r="C2364" i="1"/>
  <c r="E2364" i="1"/>
  <c r="C2365" i="1"/>
  <c r="E2365" i="1"/>
  <c r="C2366" i="1"/>
  <c r="E2366" i="1"/>
  <c r="C2367" i="1"/>
  <c r="E2367" i="1"/>
  <c r="C2368" i="1"/>
  <c r="E2368" i="1"/>
  <c r="C2369" i="1"/>
  <c r="E2369" i="1"/>
  <c r="C2370" i="1"/>
  <c r="E2370" i="1"/>
  <c r="C2371" i="1"/>
  <c r="E2371" i="1"/>
  <c r="C2372" i="1"/>
  <c r="E2372" i="1"/>
  <c r="C2373" i="1"/>
  <c r="E2373" i="1"/>
  <c r="C2374" i="1"/>
  <c r="E2374" i="1"/>
  <c r="C2375" i="1"/>
  <c r="E2375" i="1"/>
  <c r="C2376" i="1"/>
  <c r="E2376" i="1"/>
  <c r="C2377" i="1"/>
  <c r="E2377" i="1"/>
  <c r="C2378" i="1"/>
  <c r="E2378" i="1"/>
  <c r="C2379" i="1"/>
  <c r="E2379" i="1"/>
  <c r="C2380" i="1"/>
  <c r="E2380" i="1"/>
  <c r="C2381" i="1"/>
  <c r="E2381" i="1"/>
  <c r="C2382" i="1"/>
  <c r="E2382" i="1"/>
  <c r="C2383" i="1"/>
  <c r="E2383" i="1"/>
  <c r="C2384" i="1"/>
  <c r="E2384" i="1"/>
  <c r="C2385" i="1"/>
  <c r="E2385" i="1"/>
  <c r="C2386" i="1"/>
  <c r="E2386" i="1"/>
  <c r="C2387" i="1"/>
  <c r="E2387" i="1"/>
  <c r="C2388" i="1"/>
  <c r="E2388" i="1"/>
  <c r="C2389" i="1"/>
  <c r="E2389" i="1"/>
  <c r="C2390" i="1"/>
  <c r="E2390" i="1"/>
  <c r="C2391" i="1"/>
  <c r="E2391" i="1"/>
  <c r="C2392" i="1"/>
  <c r="E2392" i="1"/>
  <c r="C2393" i="1"/>
  <c r="E2393" i="1"/>
  <c r="C2394" i="1"/>
  <c r="E2394" i="1"/>
  <c r="C2395" i="1"/>
  <c r="E2395" i="1"/>
  <c r="C2396" i="1"/>
  <c r="E2396" i="1"/>
  <c r="C2397" i="1"/>
  <c r="E2397" i="1"/>
  <c r="C2398" i="1"/>
  <c r="E2398" i="1"/>
  <c r="C2399" i="1"/>
  <c r="E2399" i="1"/>
  <c r="C2400" i="1"/>
  <c r="E2400" i="1"/>
  <c r="C2401" i="1"/>
  <c r="E2401" i="1"/>
  <c r="C2402" i="1"/>
  <c r="E2402" i="1"/>
  <c r="C2403" i="1"/>
  <c r="E2403" i="1"/>
  <c r="C2404" i="1"/>
  <c r="E2404" i="1"/>
  <c r="C2405" i="1"/>
  <c r="E2405" i="1"/>
  <c r="C2406" i="1"/>
  <c r="E2406" i="1"/>
  <c r="C2407" i="1"/>
  <c r="E2407" i="1"/>
  <c r="C2408" i="1"/>
  <c r="E2408" i="1"/>
  <c r="C2409" i="1"/>
  <c r="E2409" i="1"/>
  <c r="C2410" i="1"/>
  <c r="E2410" i="1"/>
  <c r="C2411" i="1"/>
  <c r="E2411" i="1"/>
  <c r="C2412" i="1"/>
  <c r="E2412" i="1"/>
  <c r="C2413" i="1"/>
  <c r="E2413" i="1"/>
  <c r="C2414" i="1"/>
  <c r="E2414" i="1"/>
  <c r="C2415" i="1"/>
  <c r="E2415" i="1"/>
  <c r="C2416" i="1"/>
  <c r="E2416" i="1"/>
  <c r="C2417" i="1"/>
  <c r="E2417" i="1"/>
  <c r="C2418" i="1"/>
  <c r="E2418" i="1"/>
  <c r="C2419" i="1"/>
  <c r="E2419" i="1"/>
  <c r="C2420" i="1"/>
  <c r="E2420" i="1"/>
  <c r="C2421" i="1"/>
  <c r="E2421" i="1"/>
  <c r="C2422" i="1"/>
  <c r="E2422" i="1"/>
  <c r="C2423" i="1"/>
  <c r="E2423" i="1"/>
  <c r="C2424" i="1"/>
  <c r="E2424" i="1"/>
  <c r="C2425" i="1"/>
  <c r="E2425" i="1"/>
  <c r="C2426" i="1"/>
  <c r="E2426" i="1"/>
  <c r="C2427" i="1"/>
  <c r="E2427" i="1"/>
  <c r="C2428" i="1"/>
  <c r="E2428" i="1"/>
  <c r="C2429" i="1"/>
  <c r="E2429" i="1"/>
  <c r="C2430" i="1"/>
  <c r="E2430" i="1"/>
  <c r="C2431" i="1"/>
  <c r="E2431" i="1"/>
  <c r="C2432" i="1"/>
  <c r="E2432" i="1"/>
  <c r="C2433" i="1"/>
  <c r="E2433" i="1"/>
  <c r="C2434" i="1"/>
  <c r="E2434" i="1"/>
  <c r="C2435" i="1"/>
  <c r="E2435" i="1"/>
  <c r="C2436" i="1"/>
  <c r="E2436" i="1"/>
  <c r="C2437" i="1"/>
  <c r="E2437" i="1"/>
  <c r="C2438" i="1"/>
  <c r="E2438" i="1"/>
  <c r="C2439" i="1"/>
  <c r="E2439" i="1"/>
  <c r="C2440" i="1"/>
  <c r="E2440" i="1"/>
  <c r="C2441" i="1"/>
  <c r="E2441" i="1"/>
  <c r="C2442" i="1"/>
  <c r="E2442" i="1"/>
  <c r="C2443" i="1"/>
  <c r="E2443" i="1"/>
  <c r="C2444" i="1"/>
  <c r="E2444" i="1"/>
  <c r="C2445" i="1"/>
  <c r="E2445" i="1"/>
  <c r="C2446" i="1"/>
  <c r="E2446" i="1"/>
  <c r="C2447" i="1"/>
  <c r="E2447" i="1"/>
  <c r="C2448" i="1"/>
  <c r="E2448" i="1"/>
  <c r="C2449" i="1"/>
  <c r="E2449" i="1"/>
  <c r="C2450" i="1"/>
  <c r="E2450" i="1"/>
  <c r="C2451" i="1"/>
  <c r="E2451" i="1"/>
  <c r="C2452" i="1"/>
  <c r="E2452" i="1"/>
  <c r="C2453" i="1"/>
  <c r="E2453" i="1"/>
  <c r="C2454" i="1"/>
  <c r="E2454" i="1"/>
  <c r="C2455" i="1"/>
  <c r="E2455" i="1"/>
  <c r="C2456" i="1"/>
  <c r="E2456" i="1"/>
  <c r="C2457" i="1"/>
  <c r="E2457" i="1"/>
  <c r="C2458" i="1"/>
  <c r="E2458" i="1"/>
  <c r="C2459" i="1"/>
  <c r="E2459" i="1"/>
  <c r="C2460" i="1"/>
  <c r="E2460" i="1"/>
  <c r="C2461" i="1"/>
  <c r="E2461" i="1"/>
  <c r="C2462" i="1"/>
  <c r="E2462" i="1"/>
  <c r="C2463" i="1"/>
  <c r="E2463" i="1"/>
  <c r="C2464" i="1"/>
  <c r="E2464" i="1"/>
  <c r="C2465" i="1"/>
  <c r="E2465" i="1"/>
  <c r="C2466" i="1"/>
  <c r="E2466" i="1"/>
  <c r="C2467" i="1"/>
  <c r="E2467" i="1"/>
  <c r="C2468" i="1"/>
  <c r="E2468" i="1"/>
  <c r="C2469" i="1"/>
  <c r="E2469" i="1"/>
  <c r="C2470" i="1"/>
  <c r="E2470" i="1"/>
  <c r="C2471" i="1"/>
  <c r="E2471" i="1"/>
  <c r="C2472" i="1"/>
  <c r="E2472" i="1"/>
  <c r="C2473" i="1"/>
  <c r="E2473" i="1"/>
  <c r="C2474" i="1"/>
  <c r="E2474" i="1"/>
  <c r="C2475" i="1"/>
  <c r="E2475" i="1"/>
  <c r="C2476" i="1"/>
  <c r="E2476" i="1"/>
  <c r="C2477" i="1"/>
  <c r="E2477" i="1"/>
  <c r="C2478" i="1"/>
  <c r="E2478" i="1"/>
  <c r="C2479" i="1"/>
  <c r="E2479" i="1"/>
  <c r="C2480" i="1"/>
  <c r="E2480" i="1"/>
  <c r="C2481" i="1"/>
  <c r="E2481" i="1"/>
  <c r="C2482" i="1"/>
  <c r="E2482" i="1"/>
  <c r="C2483" i="1"/>
  <c r="E2483" i="1"/>
  <c r="C2484" i="1"/>
  <c r="E2484" i="1"/>
  <c r="C2485" i="1"/>
  <c r="E2485" i="1"/>
  <c r="C2486" i="1"/>
  <c r="E2486" i="1"/>
  <c r="C2487" i="1"/>
  <c r="E2487" i="1"/>
  <c r="C2488" i="1"/>
  <c r="E2488" i="1"/>
  <c r="C2489" i="1"/>
  <c r="E2489" i="1"/>
  <c r="C2490" i="1"/>
  <c r="E2490" i="1"/>
  <c r="C2491" i="1"/>
  <c r="E2491" i="1"/>
  <c r="C2492" i="1"/>
  <c r="E2492" i="1"/>
  <c r="C2493" i="1"/>
  <c r="E2493" i="1"/>
  <c r="C2494" i="1"/>
  <c r="E2494" i="1"/>
  <c r="C2495" i="1"/>
  <c r="E2495" i="1"/>
  <c r="C2496" i="1"/>
  <c r="E2496" i="1"/>
  <c r="C2497" i="1"/>
  <c r="E2497" i="1"/>
  <c r="C2498" i="1"/>
  <c r="E2498" i="1"/>
  <c r="C2499" i="1"/>
  <c r="E2499" i="1"/>
  <c r="C2500" i="1"/>
  <c r="E2500" i="1"/>
  <c r="C2501" i="1"/>
  <c r="E2501" i="1"/>
  <c r="C2502" i="1"/>
  <c r="E2502" i="1"/>
  <c r="C2503" i="1"/>
  <c r="E2503" i="1"/>
  <c r="C2504" i="1"/>
  <c r="E2504" i="1"/>
  <c r="C2505" i="1"/>
  <c r="E2505" i="1"/>
  <c r="C2506" i="1"/>
  <c r="E2506" i="1"/>
  <c r="C2507" i="1"/>
  <c r="E2507" i="1"/>
  <c r="C2508" i="1"/>
  <c r="E2508" i="1"/>
  <c r="C2509" i="1"/>
  <c r="E2509" i="1"/>
  <c r="C2510" i="1"/>
  <c r="E2510" i="1"/>
  <c r="C2511" i="1"/>
  <c r="E2511" i="1"/>
  <c r="C2512" i="1"/>
  <c r="E2512" i="1"/>
  <c r="C2513" i="1"/>
  <c r="E2513" i="1"/>
  <c r="G14" i="4" l="1"/>
  <c r="G15" i="4"/>
  <c r="G18" i="4" l="1"/>
  <c r="G19" i="4"/>
  <c r="B28" i="13" l="1"/>
  <c r="H27" i="13" s="1"/>
  <c r="H12" i="16" s="1"/>
  <c r="B14" i="13"/>
  <c r="H18" i="13" s="1"/>
  <c r="B29" i="13"/>
  <c r="H28" i="13" s="1"/>
  <c r="M12" i="16" s="1"/>
  <c r="B12" i="13"/>
  <c r="B13" i="13"/>
  <c r="H17" i="13" s="1"/>
  <c r="B27" i="13"/>
  <c r="H26" i="13" s="1"/>
  <c r="C12" i="16" s="1"/>
  <c r="H16" i="13" l="1"/>
  <c r="H8" i="13"/>
  <c r="D12" i="16" s="1"/>
</calcChain>
</file>

<file path=xl/sharedStrings.xml><?xml version="1.0" encoding="utf-8"?>
<sst xmlns="http://schemas.openxmlformats.org/spreadsheetml/2006/main" count="488" uniqueCount="273">
  <si>
    <t>Date</t>
  </si>
  <si>
    <t>BISTUM</t>
  </si>
  <si>
    <t xml:space="preserve">BISTUM % </t>
  </si>
  <si>
    <t>BIM</t>
  </si>
  <si>
    <t xml:space="preserve">BIM % 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</si>
  <si>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</si>
  <si>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</si>
  <si>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</si>
  <si>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</si>
  <si>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</si>
  <si>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</si>
  <si>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</si>
  <si>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</si>
  <si>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</si>
  <si>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</si>
  <si>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</si>
  <si>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</si>
  <si>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</si>
  <si>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</si>
  <si>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</si>
  <si>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</si>
  <si>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</si>
  <si>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</si>
  <si>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</si>
  <si>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</si>
  <si>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</si>
  <si>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</si>
  <si>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</si>
  <si>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</si>
  <si>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</si>
  <si>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Industry Name</t>
  </si>
  <si>
    <t>Number of firms</t>
    <phoneticPr fontId="0" type="noConversion"/>
  </si>
  <si>
    <t xml:space="preserve">Beta </t>
    <phoneticPr fontId="0" type="noConversion"/>
  </si>
  <si>
    <t>D/E Ratio</t>
    <phoneticPr fontId="0" type="noConversion"/>
  </si>
  <si>
    <t>Effective Tax rate</t>
  </si>
  <si>
    <t>Unlevered beta</t>
    <phoneticPr fontId="0" type="noConversion"/>
  </si>
  <si>
    <t>Cash/Firm value</t>
    <phoneticPr fontId="0" type="noConversion"/>
  </si>
  <si>
    <t>Unlevered beta corrected for cash</t>
    <phoneticPr fontId="0" type="noConversion"/>
  </si>
  <si>
    <t>HiLo Risk</t>
  </si>
  <si>
    <t>Standard deviation of equity</t>
  </si>
  <si>
    <t>Standard deviation in operating income (last 10 years)</t>
  </si>
  <si>
    <t>Retail (General)</t>
  </si>
  <si>
    <t>Price/Sales</t>
  </si>
  <si>
    <t>Net Margin</t>
  </si>
  <si>
    <t>EV/Sales</t>
  </si>
  <si>
    <t>Pre-tax Operating Margin</t>
  </si>
  <si>
    <t>Bottom up unlevered beta</t>
  </si>
  <si>
    <t>Business</t>
  </si>
  <si>
    <t>Revenues</t>
  </si>
  <si>
    <t>Estimated value</t>
  </si>
  <si>
    <t>Weights</t>
  </si>
  <si>
    <t>Pure play beta</t>
  </si>
  <si>
    <t>Weight* Beta</t>
  </si>
  <si>
    <t>Retail Store</t>
  </si>
  <si>
    <t>Other inputs</t>
  </si>
  <si>
    <t>Cash</t>
  </si>
  <si>
    <t>Total Debt</t>
  </si>
  <si>
    <t>Market capitalization</t>
  </si>
  <si>
    <t>Marginal tax rate</t>
  </si>
  <si>
    <t>Unlevered beta for operating assets =</t>
  </si>
  <si>
    <t>Unlevered beta for company =</t>
  </si>
  <si>
    <t>D/E ratio =</t>
  </si>
  <si>
    <t>Levered beta for operating assets =</t>
  </si>
  <si>
    <t>Levered beta for company =</t>
  </si>
  <si>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</si>
  <si>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</si>
  <si>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</si>
  <si>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</si>
  <si>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</si>
  <si>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</si>
  <si>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General &amp; Administrative Expense</t>
  </si>
  <si>
    <t>Rental &amp; Landing Fees</t>
  </si>
  <si>
    <t>Selling &amp; Marketing Expense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</si>
  <si>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</si>
  <si>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</si>
  <si>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</si>
  <si>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</si>
  <si>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</si>
  <si>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</si>
  <si>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</si>
  <si>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</si>
  <si>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</si>
  <si>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</si>
  <si>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</si>
  <si>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</si>
  <si>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</si>
  <si>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Otherunder Preferred Stock Dividend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</si>
  <si>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</si>
  <si>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</si>
  <si>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</si>
  <si>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</si>
  <si>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</si>
  <si>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</si>
  <si>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</si>
  <si>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</si>
  <si>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</si>
  <si>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</si>
  <si>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</si>
  <si>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</si>
  <si>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</si>
  <si>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</si>
  <si>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</si>
  <si>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</si>
  <si>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</si>
  <si>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</si>
  <si>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</si>
  <si>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</si>
  <si>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</si>
  <si>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</si>
  <si>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</si>
  <si>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TTM</t>
  </si>
  <si>
    <t>Income statement</t>
  </si>
  <si>
    <t>Total Assets</t>
  </si>
  <si>
    <t>Current Assets</t>
  </si>
  <si>
    <t>Cash, Cash Equivalents &amp; Short Term Investments</t>
  </si>
  <si>
    <t>Cash And Cash Equivalents</t>
  </si>
  <si>
    <t>Cash Equivalents</t>
  </si>
  <si>
    <t>Other Short Term Investments</t>
  </si>
  <si>
    <t>Inventory</t>
  </si>
  <si>
    <t>Finished Goods</t>
  </si>
  <si>
    <t>Other Inventories</t>
  </si>
  <si>
    <t>Inventories Adjustments Allowances</t>
  </si>
  <si>
    <t>-</t>
  </si>
  <si>
    <t>Prepaid Assets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</si>
  <si>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</si>
  <si>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</si>
  <si>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</si>
  <si>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</si>
  <si>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</si>
  <si>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</si>
  <si>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</si>
  <si>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</si>
  <si>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Construction in Progress</t>
  </si>
  <si>
    <t>Accumulated Depreciation</t>
  </si>
  <si>
    <t>Goodwill And Other Intangible Assets</t>
  </si>
  <si>
    <t>Goodwill</t>
  </si>
  <si>
    <t>Other Intangible Assets</t>
  </si>
  <si>
    <t>Non Current Prepaid Assets</t>
  </si>
  <si>
    <t>Total Liabilities Net Minority Interest</t>
  </si>
  <si>
    <t>Current Liabilities</t>
  </si>
  <si>
    <t>Current Provisions</t>
  </si>
  <si>
    <t>Pension &amp; Other Post Retirement Benefit Plans Current</t>
  </si>
  <si>
    <t>Current Debt And Capital Lease Obligation</t>
  </si>
  <si>
    <t>Current Debt</t>
  </si>
  <si>
    <t>Current Capital Lease Obligation</t>
  </si>
  <si>
    <t>Other Current Liabilities</t>
  </si>
  <si>
    <t>Total Non Current Liabilities Net Minority Interest</t>
  </si>
  <si>
    <t>Long Term Debt And Capital Lease Obligation</t>
  </si>
  <si>
    <t>Long Term Capital Lease Obligation</t>
  </si>
  <si>
    <t>Total Equity Gross Minority Interest</t>
  </si>
  <si>
    <t>Stockholders' Equity</t>
  </si>
  <si>
    <t>Capital Stock</t>
  </si>
  <si>
    <t>Common Stock</t>
  </si>
  <si>
    <t>Retained Earnings</t>
  </si>
  <si>
    <t>Treasury Stock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</si>
  <si>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</si>
  <si>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</si>
  <si>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</si>
  <si>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</si>
  <si>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</si>
  <si>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</si>
  <si>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</si>
  <si>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</si>
  <si>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</si>
  <si>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</si>
  <si>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</si>
  <si>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</si>
  <si>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</si>
  <si>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</si>
  <si>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</si>
  <si>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Changes in Cash</t>
  </si>
  <si>
    <t>Effect of Exchange Rate Changes</t>
  </si>
  <si>
    <t>Beginning Cash Position</t>
  </si>
  <si>
    <t>Capital Expenditure</t>
  </si>
  <si>
    <t>Issuance of Debt</t>
  </si>
  <si>
    <t>Repurchase of Capital Stock</t>
  </si>
  <si>
    <t>Free Cash Flow</t>
  </si>
  <si>
    <t>Balance Sheet</t>
  </si>
  <si>
    <t>Cashflow Statement</t>
  </si>
  <si>
    <t>10Y bond rate</t>
  </si>
  <si>
    <t>Turkey</t>
  </si>
  <si>
    <t>Euro</t>
  </si>
  <si>
    <t>US</t>
  </si>
  <si>
    <t>23/01/2024</t>
  </si>
  <si>
    <t>CRP</t>
  </si>
  <si>
    <t>MMRP</t>
  </si>
  <si>
    <t>ERP</t>
  </si>
  <si>
    <t>Beta</t>
  </si>
  <si>
    <t>Cost of Equity</t>
  </si>
  <si>
    <t>Cost of Debt</t>
  </si>
  <si>
    <t>Cost of Capital</t>
  </si>
  <si>
    <t>Cost of Equity (weekly β)</t>
  </si>
  <si>
    <t>TRY</t>
  </si>
  <si>
    <t>EUR</t>
  </si>
  <si>
    <t>USD</t>
  </si>
  <si>
    <t>Cost of Equity (monthly β)</t>
  </si>
  <si>
    <t>Cost of Equity (bottom-up β)</t>
  </si>
  <si>
    <t>Cost of Equity (weekly β)+CRP</t>
  </si>
  <si>
    <t>Cost of Equity (monthly β)+CRP</t>
  </si>
  <si>
    <t>Cost of Equity (bottom-up β)+CRP</t>
  </si>
  <si>
    <t>Cost of Debt(TTM)</t>
  </si>
  <si>
    <t>Effective Tax Rate</t>
  </si>
  <si>
    <t>Pre-tax Cost of Debt</t>
  </si>
  <si>
    <t>Pre-tax income</t>
  </si>
  <si>
    <t xml:space="preserve">TRY Post-tax Cost of Debt </t>
  </si>
  <si>
    <t>Cost of Debt(2022)</t>
  </si>
  <si>
    <t>Cost of Debt(Synthetic rating)</t>
  </si>
  <si>
    <t>Interest Coverage</t>
  </si>
  <si>
    <t>TRY Cost of Debt</t>
  </si>
  <si>
    <t>EUR Cost of Debt</t>
  </si>
  <si>
    <t>USD Cost of Debt</t>
  </si>
  <si>
    <t>Spread</t>
  </si>
  <si>
    <t>Rating</t>
  </si>
  <si>
    <t>AA</t>
  </si>
  <si>
    <t>For larger firms (market cap &gt; $5 billion)</t>
  </si>
  <si>
    <t>If interest coverage ratio is</t>
  </si>
  <si>
    <t>&gt;</t>
  </si>
  <si>
    <t>≤ to</t>
  </si>
  <si>
    <t>Rating is</t>
  </si>
  <si>
    <t>Spread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</si>
  <si>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</si>
  <si>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</si>
  <si>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</si>
  <si>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</si>
  <si>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</si>
  <si>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</si>
  <si>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</si>
  <si>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</si>
  <si>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</si>
  <si>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</si>
  <si>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</si>
  <si>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</si>
  <si>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</si>
  <si>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</si>
  <si>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</si>
  <si>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Market Value of Equity</t>
  </si>
  <si>
    <t>Market Value of Debt</t>
  </si>
  <si>
    <t>WACC TRY</t>
  </si>
  <si>
    <t>WACC EUR</t>
  </si>
  <si>
    <t>WACC USD</t>
  </si>
  <si>
    <t>Share price(23/01/2023)</t>
  </si>
  <si>
    <t>Equity+ Debt</t>
  </si>
  <si>
    <t>FCFE</t>
  </si>
  <si>
    <t>FCFF</t>
  </si>
  <si>
    <t>D&amp;A</t>
  </si>
  <si>
    <t>CapEx</t>
  </si>
  <si>
    <t>NWC</t>
  </si>
  <si>
    <t>Change in NWC</t>
  </si>
  <si>
    <t>Debt Issuance</t>
  </si>
  <si>
    <t>Debt Repaid</t>
  </si>
  <si>
    <t>Net Borrowing</t>
  </si>
  <si>
    <t>Tax provision</t>
  </si>
  <si>
    <t>Tax provisoin</t>
  </si>
  <si>
    <t>EBIT(1-t)</t>
  </si>
  <si>
    <t>β Est.</t>
  </si>
  <si>
    <t>β</t>
  </si>
  <si>
    <t>Daily</t>
  </si>
  <si>
    <t>Weekly</t>
  </si>
  <si>
    <t>Monthly</t>
  </si>
  <si>
    <t>Bottom-up</t>
  </si>
  <si>
    <t>𝜎</t>
  </si>
  <si>
    <t>Min</t>
  </si>
  <si>
    <t>Max</t>
  </si>
  <si>
    <t>to be used</t>
  </si>
  <si>
    <t>reinvestment rate</t>
  </si>
  <si>
    <t>net CapEx</t>
  </si>
  <si>
    <t>Reinvestment</t>
  </si>
  <si>
    <t>ROIC</t>
  </si>
  <si>
    <t>Return on investment</t>
  </si>
  <si>
    <t>Book value of equity</t>
  </si>
  <si>
    <t>Book value of debt</t>
  </si>
  <si>
    <t>cash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</si>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</sst>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"/>
    <numFmt numFmtId="166" formatCode="_(* #,##0_);_(* \(#,##0\);_(* &quot;-&quot;??_);_(@_)"/>
    <numFmt numFmtId="167" formatCode="0.000%"/>
    <numFmt numFmtId="177" formatCode="0.000000%"/>
    <numFmt numFmtId="183" formatCode="0.0000%"/>
    <numFmt numFmtId="186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CCC6B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14" fontId="2" fillId="0" borderId="0" xfId="0" applyNumberFormat="1" applyFont="1"/>
    <xf numFmtId="10" fontId="2" fillId="0" borderId="0" xfId="2" applyNumberFormat="1" applyFont="1"/>
    <xf numFmtId="4" fontId="2" fillId="0" borderId="0" xfId="0" applyNumberFormat="1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2" fillId="0" borderId="2" xfId="0" applyFont="1" applyBorder="1"/>
    <xf numFmtId="0" fontId="4" fillId="0" borderId="3" xfId="0" applyFont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2" fontId="5" fillId="2" borderId="1" xfId="0" applyNumberFormat="1" applyFont="1" applyFill="1" applyBorder="1" applyAlignment="1">
      <alignment horizontal="center" wrapText="1"/>
    </xf>
    <xf numFmtId="10" fontId="5" fillId="2" borderId="1" xfId="2" applyNumberFormat="1" applyFont="1" applyFill="1" applyBorder="1" applyAlignment="1">
      <alignment horizontal="center" wrapText="1"/>
    </xf>
    <xf numFmtId="0" fontId="5" fillId="2" borderId="1" xfId="3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2" fontId="2" fillId="2" borderId="1" xfId="3" applyNumberFormat="1" applyFill="1" applyBorder="1" applyAlignment="1">
      <alignment horizontal="center"/>
    </xf>
    <xf numFmtId="10" fontId="2" fillId="2" borderId="1" xfId="3" applyNumberFormat="1" applyFill="1" applyBorder="1" applyAlignment="1">
      <alignment horizontal="center"/>
    </xf>
    <xf numFmtId="9" fontId="0" fillId="2" borderId="1" xfId="2" applyFont="1" applyFill="1" applyBorder="1"/>
    <xf numFmtId="44" fontId="0" fillId="2" borderId="1" xfId="1" applyFont="1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0" fontId="7" fillId="0" borderId="0" xfId="0" applyFont="1"/>
    <xf numFmtId="165" fontId="0" fillId="3" borderId="1" xfId="0" applyNumberFormat="1" applyFill="1" applyBorder="1"/>
    <xf numFmtId="9" fontId="0" fillId="3" borderId="1" xfId="0" applyNumberFormat="1" applyFill="1" applyBorder="1"/>
    <xf numFmtId="164" fontId="0" fillId="4" borderId="4" xfId="0" applyNumberFormat="1" applyFill="1" applyBorder="1"/>
    <xf numFmtId="10" fontId="2" fillId="4" borderId="1" xfId="2" applyNumberFormat="1" applyFont="1" applyFill="1" applyBorder="1"/>
    <xf numFmtId="164" fontId="0" fillId="4" borderId="5" xfId="0" applyNumberFormat="1" applyFill="1" applyBorder="1"/>
    <xf numFmtId="0" fontId="8" fillId="2" borderId="0" xfId="0" applyFont="1" applyFill="1"/>
    <xf numFmtId="0" fontId="9" fillId="2" borderId="0" xfId="0" applyFont="1" applyFill="1"/>
    <xf numFmtId="0" fontId="9" fillId="2" borderId="1" xfId="0" applyFont="1" applyFill="1" applyBorder="1"/>
    <xf numFmtId="10" fontId="9" fillId="2" borderId="1" xfId="0" applyNumberFormat="1" applyFont="1" applyFill="1" applyBorder="1"/>
    <xf numFmtId="0" fontId="7" fillId="3" borderId="0" xfId="0" applyFont="1" applyFill="1"/>
    <xf numFmtId="0" fontId="10" fillId="3" borderId="0" xfId="0" applyFont="1" applyFill="1"/>
    <xf numFmtId="14" fontId="10" fillId="3" borderId="0" xfId="0" applyNumberFormat="1" applyFont="1" applyFill="1"/>
    <xf numFmtId="0" fontId="9" fillId="2" borderId="0" xfId="0" applyFont="1" applyFill="1" applyAlignment="1">
      <alignment horizontal="center"/>
    </xf>
    <xf numFmtId="0" fontId="9" fillId="2" borderId="8" xfId="0" applyFont="1" applyFill="1" applyBorder="1"/>
    <xf numFmtId="10" fontId="9" fillId="2" borderId="8" xfId="0" applyNumberFormat="1" applyFont="1" applyFill="1" applyBorder="1"/>
    <xf numFmtId="10" fontId="9" fillId="2" borderId="1" xfId="2" applyNumberFormat="1" applyFont="1" applyFill="1" applyBorder="1"/>
    <xf numFmtId="0" fontId="0" fillId="2" borderId="10" xfId="0" applyFill="1" applyBorder="1"/>
    <xf numFmtId="10" fontId="0" fillId="2" borderId="0" xfId="0" applyNumberFormat="1" applyFill="1"/>
    <xf numFmtId="10" fontId="9" fillId="2" borderId="0" xfId="0" applyNumberFormat="1" applyFont="1" applyFill="1"/>
    <xf numFmtId="3" fontId="0" fillId="2" borderId="0" xfId="0" applyNumberFormat="1" applyFill="1"/>
    <xf numFmtId="10" fontId="0" fillId="2" borderId="0" xfId="2" applyNumberFormat="1" applyFont="1" applyFill="1"/>
    <xf numFmtId="167" fontId="0" fillId="2" borderId="0" xfId="2" applyNumberFormat="1" applyFont="1" applyFill="1"/>
    <xf numFmtId="2" fontId="9" fillId="2" borderId="0" xfId="0" applyNumberFormat="1" applyFont="1" applyFill="1"/>
    <xf numFmtId="1" fontId="9" fillId="2" borderId="0" xfId="0" applyNumberFormat="1" applyFont="1" applyFill="1"/>
    <xf numFmtId="0" fontId="2" fillId="2" borderId="0" xfId="0" applyFont="1" applyFill="1"/>
    <xf numFmtId="3" fontId="2" fillId="2" borderId="0" xfId="0" applyNumberFormat="1" applyFont="1" applyFill="1"/>
    <xf numFmtId="0" fontId="11" fillId="2" borderId="0" xfId="0" applyFont="1" applyFill="1"/>
    <xf numFmtId="166" fontId="0" fillId="2" borderId="0" xfId="5" applyNumberFormat="1" applyFont="1" applyFill="1"/>
    <xf numFmtId="166" fontId="0" fillId="2" borderId="10" xfId="5" applyNumberFormat="1" applyFont="1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3" fontId="0" fillId="2" borderId="12" xfId="0" applyNumberFormat="1" applyFill="1" applyBorder="1"/>
    <xf numFmtId="3" fontId="0" fillId="2" borderId="17" xfId="0" applyNumberFormat="1" applyFill="1" applyBorder="1"/>
    <xf numFmtId="3" fontId="0" fillId="2" borderId="0" xfId="2" applyNumberFormat="1" applyFont="1" applyFill="1"/>
    <xf numFmtId="0" fontId="0" fillId="2" borderId="18" xfId="0" applyFill="1" applyBorder="1"/>
    <xf numFmtId="3" fontId="0" fillId="2" borderId="19" xfId="0" applyNumberFormat="1" applyFill="1" applyBorder="1"/>
    <xf numFmtId="0" fontId="0" fillId="2" borderId="20" xfId="0" applyFill="1" applyBorder="1"/>
    <xf numFmtId="0" fontId="0" fillId="2" borderId="2" xfId="0" applyFill="1" applyBorder="1"/>
    <xf numFmtId="3" fontId="0" fillId="2" borderId="2" xfId="0" applyNumberFormat="1" applyFill="1" applyBorder="1"/>
    <xf numFmtId="3" fontId="0" fillId="2" borderId="13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center" vertical="center"/>
    </xf>
    <xf numFmtId="10" fontId="2" fillId="2" borderId="1" xfId="2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10" fontId="2" fillId="2" borderId="0" xfId="2" applyNumberFormat="1" applyFont="1" applyFill="1"/>
    <xf numFmtId="3" fontId="0" fillId="2" borderId="21" xfId="0" applyNumberFormat="1" applyFill="1" applyBorder="1"/>
    <xf numFmtId="9" fontId="0" fillId="2" borderId="0" xfId="2" applyFont="1" applyFill="1"/>
    <xf numFmtId="166" fontId="0" fillId="2" borderId="0" xfId="0" applyNumberFormat="1" applyFill="1"/>
    <xf numFmtId="0" fontId="9" fillId="2" borderId="0" xfId="0" applyFont="1" applyFill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177" fontId="0" fillId="2" borderId="10" xfId="0" applyNumberFormat="1" applyFill="1" applyBorder="1"/>
    <xf numFmtId="183" fontId="0" fillId="2" borderId="0" xfId="2" applyNumberFormat="1" applyFont="1" applyFill="1"/>
    <xf numFmtId="186" fontId="0" fillId="2" borderId="0" xfId="0" applyNumberFormat="1" applyFill="1"/>
    <xf numFmtId="10" fontId="0" fillId="0" borderId="2" xfId="2" applyNumberFormat="1" applyFont="1" applyBorder="1"/>
    <xf numFmtId="167" fontId="2" fillId="0" borderId="2" xfId="2" applyNumberFormat="1" applyFont="1" applyBorder="1"/>
    <xf numFmtId="9" fontId="0" fillId="2" borderId="10" xfId="2" applyFont="1" applyFill="1" applyBorder="1"/>
    <xf numFmtId="10" fontId="0" fillId="2" borderId="10" xfId="2" applyNumberFormat="1" applyFont="1" applyFill="1" applyBorder="1"/>
  </cellXfs>
  <cellStyles count="6">
    <cellStyle name="Comma" xfId="5" builtinId="3"/>
    <cellStyle name="Currency" xfId="1" builtinId="4"/>
    <cellStyle name="Hyperlink 2" xfId="4" xr:uid="{C0F070B2-462E-4B07-9046-E93EF946B8E5}"/>
    <cellStyle name="Normal" xfId="0" builtinId="0"/>
    <cellStyle name="Normal 2" xfId="3" xr:uid="{7E689428-2EBA-4B69-A57A-CA7D3AF287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'Daily β'!$C$3:$C$2513</c:f>
              <c:numCache>
                <c:formatCode>0.00%</c:formatCode>
                <c:ptCount val="2511"/>
                <c:pt idx="0">
                  <c:v>-1.4207389037453114E-2</c:v>
                </c:pt>
                <c:pt idx="1">
                  <c:v>3.0173067014215089E-2</c:v>
                </c:pt>
                <c:pt idx="2">
                  <c:v>8.1792370948998334E-3</c:v>
                </c:pt>
                <c:pt idx="3">
                  <c:v>-1.7787051493441196E-2</c:v>
                </c:pt>
                <c:pt idx="4">
                  <c:v>-1.2879935823157083E-2</c:v>
                </c:pt>
                <c:pt idx="5">
                  <c:v>2.1731605640585641E-2</c:v>
                </c:pt>
                <c:pt idx="6">
                  <c:v>2.3567188581697469E-3</c:v>
                </c:pt>
                <c:pt idx="7">
                  <c:v>-5.8779444828090142E-5</c:v>
                </c:pt>
                <c:pt idx="8">
                  <c:v>1.2785280761826452E-3</c:v>
                </c:pt>
                <c:pt idx="9">
                  <c:v>-1.8170076613731757E-2</c:v>
                </c:pt>
                <c:pt idx="10">
                  <c:v>-1.7444989237024745E-2</c:v>
                </c:pt>
                <c:pt idx="11">
                  <c:v>1.5822544082521831E-3</c:v>
                </c:pt>
                <c:pt idx="12">
                  <c:v>8.5519420351495377E-3</c:v>
                </c:pt>
                <c:pt idx="13">
                  <c:v>1.494065907584788E-2</c:v>
                </c:pt>
                <c:pt idx="14">
                  <c:v>-2.7556835044815174E-2</c:v>
                </c:pt>
                <c:pt idx="15">
                  <c:v>-1.4664815125665564E-2</c:v>
                </c:pt>
                <c:pt idx="16">
                  <c:v>2.3230602446956791E-3</c:v>
                </c:pt>
                <c:pt idx="17">
                  <c:v>-1.5003090234857904E-2</c:v>
                </c:pt>
                <c:pt idx="18">
                  <c:v>-2.2274859213477931E-2</c:v>
                </c:pt>
                <c:pt idx="19">
                  <c:v>9.883039997433108E-3</c:v>
                </c:pt>
                <c:pt idx="20">
                  <c:v>-1.2550639447136533E-2</c:v>
                </c:pt>
                <c:pt idx="21">
                  <c:v>-2.6868313088246466E-3</c:v>
                </c:pt>
                <c:pt idx="22">
                  <c:v>1.6019229528295719E-2</c:v>
                </c:pt>
                <c:pt idx="23">
                  <c:v>-4.1441069528903958E-3</c:v>
                </c:pt>
                <c:pt idx="24">
                  <c:v>3.1999362244897855E-2</c:v>
                </c:pt>
                <c:pt idx="25">
                  <c:v>1.1587127473851717E-3</c:v>
                </c:pt>
                <c:pt idx="26">
                  <c:v>-8.0553069349711855E-3</c:v>
                </c:pt>
                <c:pt idx="27">
                  <c:v>4.0759178593652839E-3</c:v>
                </c:pt>
                <c:pt idx="28">
                  <c:v>3.5635710080258874E-3</c:v>
                </c:pt>
                <c:pt idx="29">
                  <c:v>-1.0668189958624223E-2</c:v>
                </c:pt>
                <c:pt idx="30">
                  <c:v>1.6916090572868765E-2</c:v>
                </c:pt>
                <c:pt idx="31">
                  <c:v>1.0818691015115581E-2</c:v>
                </c:pt>
                <c:pt idx="32">
                  <c:v>-2.0859268255655091E-2</c:v>
                </c:pt>
                <c:pt idx="33">
                  <c:v>-1.1039444306623673E-2</c:v>
                </c:pt>
                <c:pt idx="34">
                  <c:v>4.7033738868681799E-3</c:v>
                </c:pt>
                <c:pt idx="35">
                  <c:v>3.4642032332562159E-3</c:v>
                </c:pt>
                <c:pt idx="36">
                  <c:v>4.7740490778466248E-3</c:v>
                </c:pt>
                <c:pt idx="37">
                  <c:v>-3.183569869840442E-2</c:v>
                </c:pt>
                <c:pt idx="38">
                  <c:v>-9.3516209476307774E-3</c:v>
                </c:pt>
                <c:pt idx="39">
                  <c:v>3.921188943215294E-3</c:v>
                </c:pt>
                <c:pt idx="40">
                  <c:v>1.2424856141704469E-2</c:v>
                </c:pt>
                <c:pt idx="41">
                  <c:v>-2.1258354898629855E-2</c:v>
                </c:pt>
                <c:pt idx="42">
                  <c:v>2.8987152867895154E-2</c:v>
                </c:pt>
                <c:pt idx="43">
                  <c:v>6.0534405296760966E-3</c:v>
                </c:pt>
                <c:pt idx="44">
                  <c:v>8.273398204296482E-3</c:v>
                </c:pt>
                <c:pt idx="45">
                  <c:v>-1.3458280883335791E-2</c:v>
                </c:pt>
                <c:pt idx="46">
                  <c:v>-5.7655046391833281E-3</c:v>
                </c:pt>
                <c:pt idx="47">
                  <c:v>4.8958250812010332E-3</c:v>
                </c:pt>
                <c:pt idx="48">
                  <c:v>2.3335015136226323E-3</c:v>
                </c:pt>
                <c:pt idx="49">
                  <c:v>1.2426854590070527E-3</c:v>
                </c:pt>
                <c:pt idx="50">
                  <c:v>-1.6024885704859024E-3</c:v>
                </c:pt>
                <c:pt idx="51">
                  <c:v>1.3548600292687554E-2</c:v>
                </c:pt>
                <c:pt idx="52">
                  <c:v>1.9577705325260073E-2</c:v>
                </c:pt>
                <c:pt idx="53">
                  <c:v>-1.5379695756117476E-3</c:v>
                </c:pt>
                <c:pt idx="54">
                  <c:v>-3.538203446698261E-3</c:v>
                </c:pt>
                <c:pt idx="55">
                  <c:v>-9.9329639719612003E-3</c:v>
                </c:pt>
                <c:pt idx="56">
                  <c:v>-1.3371670608604211E-2</c:v>
                </c:pt>
                <c:pt idx="57">
                  <c:v>1.4602657307595789E-2</c:v>
                </c:pt>
                <c:pt idx="58">
                  <c:v>4.418123417135094E-2</c:v>
                </c:pt>
                <c:pt idx="59">
                  <c:v>-9.672123874173601E-3</c:v>
                </c:pt>
                <c:pt idx="60">
                  <c:v>2.8866687573734812E-2</c:v>
                </c:pt>
                <c:pt idx="61">
                  <c:v>9.1006734788666704E-3</c:v>
                </c:pt>
                <c:pt idx="62">
                  <c:v>1.550565999741089E-2</c:v>
                </c:pt>
                <c:pt idx="63">
                  <c:v>-2.4645543264259842E-3</c:v>
                </c:pt>
                <c:pt idx="64">
                  <c:v>1.2395814105385745E-2</c:v>
                </c:pt>
                <c:pt idx="65">
                  <c:v>1.3913043478260813E-2</c:v>
                </c:pt>
                <c:pt idx="66">
                  <c:v>-1.2034526641952147E-3</c:v>
                </c:pt>
                <c:pt idx="67">
                  <c:v>1.915379821342018E-2</c:v>
                </c:pt>
                <c:pt idx="68">
                  <c:v>-1.9255856933195575E-2</c:v>
                </c:pt>
                <c:pt idx="69">
                  <c:v>9.8793144060633706E-3</c:v>
                </c:pt>
                <c:pt idx="70">
                  <c:v>-5.5293342846167697E-3</c:v>
                </c:pt>
                <c:pt idx="71">
                  <c:v>1.3603565072225845E-2</c:v>
                </c:pt>
                <c:pt idx="72">
                  <c:v>-1.7177780500088481E-2</c:v>
                </c:pt>
                <c:pt idx="73">
                  <c:v>-2.6313967176780123E-4</c:v>
                </c:pt>
                <c:pt idx="74">
                  <c:v>1.5640151829994686E-2</c:v>
                </c:pt>
                <c:pt idx="75">
                  <c:v>-7.5018754688665969E-4</c:v>
                </c:pt>
                <c:pt idx="76">
                  <c:v>4.9140049140051004E-4</c:v>
                </c:pt>
                <c:pt idx="77">
                  <c:v>-3.356254092992846E-3</c:v>
                </c:pt>
                <c:pt idx="78">
                  <c:v>-1.0308008213552324E-2</c:v>
                </c:pt>
                <c:pt idx="79">
                  <c:v>-1.3416877602113566E-2</c:v>
                </c:pt>
                <c:pt idx="80">
                  <c:v>1.3403059150111541E-2</c:v>
                </c:pt>
                <c:pt idx="81">
                  <c:v>-6.2255302076566477E-4</c:v>
                </c:pt>
                <c:pt idx="82">
                  <c:v>2.040477311110497E-2</c:v>
                </c:pt>
                <c:pt idx="83">
                  <c:v>1.6469502930323402E-2</c:v>
                </c:pt>
                <c:pt idx="84">
                  <c:v>-5.0983637188691993E-3</c:v>
                </c:pt>
                <c:pt idx="85">
                  <c:v>5.4866924232666852E-3</c:v>
                </c:pt>
                <c:pt idx="86">
                  <c:v>-2.3881632489693057E-3</c:v>
                </c:pt>
                <c:pt idx="87">
                  <c:v>1.0444807018482287E-2</c:v>
                </c:pt>
                <c:pt idx="88">
                  <c:v>-2.5279597644099904E-3</c:v>
                </c:pt>
                <c:pt idx="89">
                  <c:v>4.8033543867098414E-3</c:v>
                </c:pt>
                <c:pt idx="90">
                  <c:v>-2.0864696405462338E-3</c:v>
                </c:pt>
                <c:pt idx="91">
                  <c:v>3.2288799491849126E-3</c:v>
                </c:pt>
                <c:pt idx="92">
                  <c:v>-9.9984171371287414E-3</c:v>
                </c:pt>
                <c:pt idx="93">
                  <c:v>-2.8646041516774286E-3</c:v>
                </c:pt>
                <c:pt idx="94">
                  <c:v>3.2603321797459272E-3</c:v>
                </c:pt>
                <c:pt idx="95">
                  <c:v>1.5050011320804914E-2</c:v>
                </c:pt>
                <c:pt idx="96">
                  <c:v>1.9589833755395997E-2</c:v>
                </c:pt>
                <c:pt idx="97">
                  <c:v>2.1877332509725474E-4</c:v>
                </c:pt>
                <c:pt idx="98">
                  <c:v>6.8062220964192881E-3</c:v>
                </c:pt>
                <c:pt idx="99">
                  <c:v>-1.2932576803148807E-2</c:v>
                </c:pt>
                <c:pt idx="100">
                  <c:v>5.890730191610653E-3</c:v>
                </c:pt>
                <c:pt idx="101">
                  <c:v>1.5934101293519524E-2</c:v>
                </c:pt>
                <c:pt idx="102">
                  <c:v>-8.9949704179498606E-4</c:v>
                </c:pt>
                <c:pt idx="103">
                  <c:v>-7.4053409753747452E-3</c:v>
                </c:pt>
                <c:pt idx="104">
                  <c:v>2.3633715731112481E-3</c:v>
                </c:pt>
                <c:pt idx="105">
                  <c:v>-4.919516205090315E-3</c:v>
                </c:pt>
                <c:pt idx="106">
                  <c:v>1.7060081714205273E-2</c:v>
                </c:pt>
                <c:pt idx="107">
                  <c:v>7.5935977030311078E-3</c:v>
                </c:pt>
                <c:pt idx="108">
                  <c:v>4.3743438484227367E-3</c:v>
                </c:pt>
                <c:pt idx="109">
                  <c:v>1.0701575371444243E-2</c:v>
                </c:pt>
                <c:pt idx="110">
                  <c:v>-3.2072591169880163E-2</c:v>
                </c:pt>
                <c:pt idx="111">
                  <c:v>1.0328554892707691E-2</c:v>
                </c:pt>
                <c:pt idx="112">
                  <c:v>-9.958579360183269E-3</c:v>
                </c:pt>
                <c:pt idx="113">
                  <c:v>-1.6773061369821131E-2</c:v>
                </c:pt>
                <c:pt idx="114">
                  <c:v>5.0699051979461174E-3</c:v>
                </c:pt>
                <c:pt idx="115">
                  <c:v>1.0037189072331751E-3</c:v>
                </c:pt>
                <c:pt idx="116">
                  <c:v>1.2071115453341715E-2</c:v>
                </c:pt>
                <c:pt idx="117">
                  <c:v>-7.862513972157226E-3</c:v>
                </c:pt>
                <c:pt idx="118">
                  <c:v>1.1343123071605081E-2</c:v>
                </c:pt>
                <c:pt idx="119">
                  <c:v>-3.962276093423628E-3</c:v>
                </c:pt>
                <c:pt idx="120">
                  <c:v>1.2709387153339906E-5</c:v>
                </c:pt>
                <c:pt idx="121">
                  <c:v>-1.0535948044685736E-2</c:v>
                </c:pt>
                <c:pt idx="122">
                  <c:v>4.7267963110438306E-3</c:v>
                </c:pt>
                <c:pt idx="123">
                  <c:v>3.8352381682896691E-4</c:v>
                </c:pt>
                <c:pt idx="124">
                  <c:v>-1.6804682308439373E-2</c:v>
                </c:pt>
                <c:pt idx="125">
                  <c:v>-3.327397741008954E-3</c:v>
                </c:pt>
                <c:pt idx="126">
                  <c:v>8.8157431436732756E-3</c:v>
                </c:pt>
                <c:pt idx="127">
                  <c:v>4.2659358558362815E-4</c:v>
                </c:pt>
                <c:pt idx="128">
                  <c:v>1.7353663263987677E-2</c:v>
                </c:pt>
                <c:pt idx="129">
                  <c:v>3.8992544422287176E-3</c:v>
                </c:pt>
                <c:pt idx="130">
                  <c:v>2.0116396761134005E-3</c:v>
                </c:pt>
                <c:pt idx="131">
                  <c:v>-1.0934481495978443E-2</c:v>
                </c:pt>
                <c:pt idx="132">
                  <c:v>1.0085149298507623E-2</c:v>
                </c:pt>
                <c:pt idx="133">
                  <c:v>1.4951404774844138E-2</c:v>
                </c:pt>
                <c:pt idx="134">
                  <c:v>7.0604936119344425E-3</c:v>
                </c:pt>
                <c:pt idx="135">
                  <c:v>1.2167225155490747E-2</c:v>
                </c:pt>
                <c:pt idx="136">
                  <c:v>-5.6073396288650107E-3</c:v>
                </c:pt>
                <c:pt idx="137">
                  <c:v>5.9338067274379309E-3</c:v>
                </c:pt>
                <c:pt idx="138">
                  <c:v>-4.885138188346226E-4</c:v>
                </c:pt>
                <c:pt idx="139">
                  <c:v>2.9691719309393383E-3</c:v>
                </c:pt>
                <c:pt idx="140">
                  <c:v>3.7644364309730497E-3</c:v>
                </c:pt>
                <c:pt idx="141">
                  <c:v>1.1093175391113444E-2</c:v>
                </c:pt>
                <c:pt idx="142">
                  <c:v>4.2613465855209694E-3</c:v>
                </c:pt>
                <c:pt idx="143">
                  <c:v>-2.342760153952813E-2</c:v>
                </c:pt>
                <c:pt idx="144">
                  <c:v>-8.3229296712436659E-4</c:v>
                </c:pt>
                <c:pt idx="145">
                  <c:v>-2.0089668520469244E-3</c:v>
                </c:pt>
                <c:pt idx="146">
                  <c:v>-1.4643427028354073E-2</c:v>
                </c:pt>
                <c:pt idx="147">
                  <c:v>-1.4549621934053278E-2</c:v>
                </c:pt>
                <c:pt idx="148">
                  <c:v>-6.9271511458873425E-3</c:v>
                </c:pt>
                <c:pt idx="149">
                  <c:v>4.7351739412686026E-3</c:v>
                </c:pt>
                <c:pt idx="150">
                  <c:v>-2.3171550555534538E-2</c:v>
                </c:pt>
                <c:pt idx="151">
                  <c:v>6.5755343432248002E-3</c:v>
                </c:pt>
                <c:pt idx="152">
                  <c:v>-2.5125304402727005E-3</c:v>
                </c:pt>
                <c:pt idx="153">
                  <c:v>-1.1625503771819539E-4</c:v>
                </c:pt>
                <c:pt idx="154">
                  <c:v>-1.1135943777694529E-2</c:v>
                </c:pt>
                <c:pt idx="155">
                  <c:v>8.0998105689462814E-3</c:v>
                </c:pt>
                <c:pt idx="156">
                  <c:v>2.3754292749303494E-2</c:v>
                </c:pt>
                <c:pt idx="157">
                  <c:v>-4.7975898124002674E-3</c:v>
                </c:pt>
                <c:pt idx="158">
                  <c:v>1.2083593024586063E-3</c:v>
                </c:pt>
                <c:pt idx="159">
                  <c:v>-1.1433798307801895E-4</c:v>
                </c:pt>
                <c:pt idx="160">
                  <c:v>4.5740423098913959E-3</c:v>
                </c:pt>
                <c:pt idx="161">
                  <c:v>1.7846076013406709E-2</c:v>
                </c:pt>
                <c:pt idx="162">
                  <c:v>-3.5165763705950108E-3</c:v>
                </c:pt>
                <c:pt idx="163">
                  <c:v>4.3145910490941059E-3</c:v>
                </c:pt>
                <c:pt idx="164">
                  <c:v>-6.1212580240628143E-3</c:v>
                </c:pt>
                <c:pt idx="165">
                  <c:v>6.3213652150013056E-3</c:v>
                </c:pt>
                <c:pt idx="166">
                  <c:v>-1.3904061972390563E-3</c:v>
                </c:pt>
                <c:pt idx="167">
                  <c:v>6.8871208354053673E-3</c:v>
                </c:pt>
                <c:pt idx="168">
                  <c:v>1.1013161468750721E-2</c:v>
                </c:pt>
                <c:pt idx="169">
                  <c:v>-3.6636299245300564E-4</c:v>
                </c:pt>
                <c:pt idx="170">
                  <c:v>-4.8866301798235467E-5</c:v>
                </c:pt>
                <c:pt idx="171">
                  <c:v>-2.4910814641059455E-2</c:v>
                </c:pt>
                <c:pt idx="172">
                  <c:v>-6.2019971683811475E-3</c:v>
                </c:pt>
                <c:pt idx="173">
                  <c:v>-6.7071786984038134E-3</c:v>
                </c:pt>
                <c:pt idx="174">
                  <c:v>-1.386033051557378E-2</c:v>
                </c:pt>
                <c:pt idx="175">
                  <c:v>1.2227456431641204E-3</c:v>
                </c:pt>
                <c:pt idx="176">
                  <c:v>8.253094910591419E-3</c:v>
                </c:pt>
                <c:pt idx="177">
                  <c:v>3.6847675026457655E-3</c:v>
                </c:pt>
                <c:pt idx="178">
                  <c:v>-1.7721036585365911E-2</c:v>
                </c:pt>
                <c:pt idx="179">
                  <c:v>-6.8153895893953856E-3</c:v>
                </c:pt>
                <c:pt idx="180">
                  <c:v>-7.5522800072923898E-4</c:v>
                </c:pt>
                <c:pt idx="181">
                  <c:v>-2.3325514725045134E-3</c:v>
                </c:pt>
                <c:pt idx="182">
                  <c:v>-1.849505622967303E-2</c:v>
                </c:pt>
                <c:pt idx="183">
                  <c:v>-7.3591057289241948E-3</c:v>
                </c:pt>
                <c:pt idx="184">
                  <c:v>5.4965679965690941E-4</c:v>
                </c:pt>
                <c:pt idx="185">
                  <c:v>8.0393391663132158E-5</c:v>
                </c:pt>
                <c:pt idx="186">
                  <c:v>3.8987660606384974E-3</c:v>
                </c:pt>
                <c:pt idx="187">
                  <c:v>-9.7958094221272107E-3</c:v>
                </c:pt>
                <c:pt idx="188">
                  <c:v>-3.8142217909321809E-3</c:v>
                </c:pt>
                <c:pt idx="189">
                  <c:v>6.7241216024245092E-3</c:v>
                </c:pt>
                <c:pt idx="190">
                  <c:v>-1.9244725171348002E-2</c:v>
                </c:pt>
                <c:pt idx="191">
                  <c:v>3.0009043821425604E-2</c:v>
                </c:pt>
                <c:pt idx="192">
                  <c:v>-2.1884312473392845E-2</c:v>
                </c:pt>
                <c:pt idx="193">
                  <c:v>2.114984426641997E-2</c:v>
                </c:pt>
                <c:pt idx="194">
                  <c:v>-5.7673353046164355E-3</c:v>
                </c:pt>
                <c:pt idx="195">
                  <c:v>2.1970661129345386E-3</c:v>
                </c:pt>
                <c:pt idx="196">
                  <c:v>-3.6091914074510359E-3</c:v>
                </c:pt>
                <c:pt idx="197">
                  <c:v>1.2758421765787026E-2</c:v>
                </c:pt>
                <c:pt idx="198">
                  <c:v>1.0001324678765491E-2</c:v>
                </c:pt>
                <c:pt idx="199">
                  <c:v>1.6420748901567292E-2</c:v>
                </c:pt>
                <c:pt idx="200">
                  <c:v>5.5873130572795422E-3</c:v>
                </c:pt>
                <c:pt idx="201">
                  <c:v>1.7336070832798655E-2</c:v>
                </c:pt>
                <c:pt idx="202">
                  <c:v>-8.9554874433965613E-4</c:v>
                </c:pt>
                <c:pt idx="203">
                  <c:v>-2.0956949880065246E-3</c:v>
                </c:pt>
                <c:pt idx="204">
                  <c:v>4.2254946612012524E-3</c:v>
                </c:pt>
                <c:pt idx="205">
                  <c:v>3.8297765123838814E-3</c:v>
                </c:pt>
                <c:pt idx="206">
                  <c:v>8.1197761100372905E-3</c:v>
                </c:pt>
                <c:pt idx="207">
                  <c:v>-5.8882844302804941E-3</c:v>
                </c:pt>
                <c:pt idx="208">
                  <c:v>3.093067521538804E-3</c:v>
                </c:pt>
                <c:pt idx="209">
                  <c:v>-1.5941974707563988E-2</c:v>
                </c:pt>
                <c:pt idx="210">
                  <c:v>-1.7265876741176786E-2</c:v>
                </c:pt>
                <c:pt idx="211">
                  <c:v>5.6541663977280002E-3</c:v>
                </c:pt>
                <c:pt idx="212">
                  <c:v>-2.4004210364170888E-3</c:v>
                </c:pt>
                <c:pt idx="213">
                  <c:v>7.7204179319573839E-3</c:v>
                </c:pt>
                <c:pt idx="214">
                  <c:v>2.4069155728076028E-2</c:v>
                </c:pt>
                <c:pt idx="215">
                  <c:v>5.7729953491851664E-3</c:v>
                </c:pt>
                <c:pt idx="216">
                  <c:v>4.091044332044119E-3</c:v>
                </c:pt>
                <c:pt idx="217">
                  <c:v>-8.2845642887127893E-3</c:v>
                </c:pt>
                <c:pt idx="218">
                  <c:v>9.7356921429726673E-3</c:v>
                </c:pt>
                <c:pt idx="219">
                  <c:v>1.6645089698539212E-3</c:v>
                </c:pt>
                <c:pt idx="220">
                  <c:v>1.2333825701624793E-2</c:v>
                </c:pt>
                <c:pt idx="221">
                  <c:v>8.681695484059223E-3</c:v>
                </c:pt>
                <c:pt idx="222">
                  <c:v>-4.7012874294805247E-4</c:v>
                </c:pt>
                <c:pt idx="223">
                  <c:v>3.4130516058227395E-3</c:v>
                </c:pt>
                <c:pt idx="224">
                  <c:v>8.2812499999999831E-3</c:v>
                </c:pt>
                <c:pt idx="225">
                  <c:v>5.1258210254026965E-3</c:v>
                </c:pt>
                <c:pt idx="226">
                  <c:v>1.6141083267116427E-2</c:v>
                </c:pt>
                <c:pt idx="227">
                  <c:v>-2.2175536881412336E-4</c:v>
                </c:pt>
                <c:pt idx="228">
                  <c:v>-1.333162115781973E-2</c:v>
                </c:pt>
                <c:pt idx="229">
                  <c:v>5.4425632106381129E-4</c:v>
                </c:pt>
                <c:pt idx="230">
                  <c:v>1.4805179447762055E-2</c:v>
                </c:pt>
                <c:pt idx="231">
                  <c:v>-1.0720486616870703E-2</c:v>
                </c:pt>
                <c:pt idx="232">
                  <c:v>-4.5584649634262744E-3</c:v>
                </c:pt>
                <c:pt idx="233">
                  <c:v>-1.4057507987220441E-2</c:v>
                </c:pt>
                <c:pt idx="234">
                  <c:v>6.9729483209715866E-3</c:v>
                </c:pt>
                <c:pt idx="235">
                  <c:v>6.5432702048794549E-3</c:v>
                </c:pt>
                <c:pt idx="236">
                  <c:v>-1.6968218633069587E-2</c:v>
                </c:pt>
                <c:pt idx="237">
                  <c:v>-4.7097652344644976E-3</c:v>
                </c:pt>
                <c:pt idx="238">
                  <c:v>-4.2527956624872909E-2</c:v>
                </c:pt>
                <c:pt idx="239">
                  <c:v>1.9629901155294855E-2</c:v>
                </c:pt>
                <c:pt idx="240">
                  <c:v>2.8735418448684175E-2</c:v>
                </c:pt>
                <c:pt idx="241">
                  <c:v>4.4224859914441875E-3</c:v>
                </c:pt>
                <c:pt idx="242">
                  <c:v>1.798397159036377E-2</c:v>
                </c:pt>
                <c:pt idx="243">
                  <c:v>-7.059433595361291E-3</c:v>
                </c:pt>
                <c:pt idx="244">
                  <c:v>3.9761667378816201E-3</c:v>
                </c:pt>
                <c:pt idx="245">
                  <c:v>1.1822147611337764E-4</c:v>
                </c:pt>
                <c:pt idx="246">
                  <c:v>1.6076220196933858E-3</c:v>
                </c:pt>
                <c:pt idx="247">
                  <c:v>-9.6302503156976398E-3</c:v>
                </c:pt>
                <c:pt idx="248">
                  <c:v>5.1598603381913574E-3</c:v>
                </c:pt>
                <c:pt idx="249">
                  <c:v>1.3384706579727283E-2</c:v>
                </c:pt>
                <c:pt idx="250">
                  <c:v>-2.9480925139507737E-3</c:v>
                </c:pt>
                <c:pt idx="251">
                  <c:v>1.1205369190514822E-2</c:v>
                </c:pt>
                <c:pt idx="252">
                  <c:v>5.2795247267410301E-3</c:v>
                </c:pt>
                <c:pt idx="253">
                  <c:v>-1.0272747209621597E-3</c:v>
                </c:pt>
                <c:pt idx="254">
                  <c:v>1.023709386698712E-2</c:v>
                </c:pt>
                <c:pt idx="255">
                  <c:v>-2.0586957019015905E-4</c:v>
                </c:pt>
                <c:pt idx="256">
                  <c:v>2.5624599615631113E-3</c:v>
                </c:pt>
                <c:pt idx="257">
                  <c:v>5.0319488817891014E-3</c:v>
                </c:pt>
                <c:pt idx="258">
                  <c:v>-8.548949262610522E-3</c:v>
                </c:pt>
                <c:pt idx="259">
                  <c:v>1.7176621473067059E-3</c:v>
                </c:pt>
                <c:pt idx="260">
                  <c:v>-3.7380827179404903E-3</c:v>
                </c:pt>
                <c:pt idx="261">
                  <c:v>6.5518467946438213E-3</c:v>
                </c:pt>
                <c:pt idx="262">
                  <c:v>1.2744807459930176E-2</c:v>
                </c:pt>
                <c:pt idx="263">
                  <c:v>1.18527690229626E-2</c:v>
                </c:pt>
                <c:pt idx="264">
                  <c:v>6.2852502419544253E-3</c:v>
                </c:pt>
                <c:pt idx="265">
                  <c:v>-1.1497048353933065E-3</c:v>
                </c:pt>
                <c:pt idx="266">
                  <c:v>7.1275206410342153E-3</c:v>
                </c:pt>
                <c:pt idx="267">
                  <c:v>-2.3077430273193067E-3</c:v>
                </c:pt>
                <c:pt idx="268">
                  <c:v>-8.1508569414459817E-3</c:v>
                </c:pt>
                <c:pt idx="269">
                  <c:v>-1.8401297085998632E-2</c:v>
                </c:pt>
                <c:pt idx="270">
                  <c:v>4.1406930569855326E-3</c:v>
                </c:pt>
                <c:pt idx="271">
                  <c:v>8.1909032527011736E-3</c:v>
                </c:pt>
                <c:pt idx="272">
                  <c:v>-2.3322605158464089E-2</c:v>
                </c:pt>
                <c:pt idx="273">
                  <c:v>-1.7414785404533367E-2</c:v>
                </c:pt>
                <c:pt idx="274">
                  <c:v>-9.6652110625914517E-4</c:v>
                </c:pt>
                <c:pt idx="275">
                  <c:v>-8.8353226408055853E-3</c:v>
                </c:pt>
                <c:pt idx="276">
                  <c:v>-4.9039207846274108E-3</c:v>
                </c:pt>
                <c:pt idx="277">
                  <c:v>-1.6675136201945252E-2</c:v>
                </c:pt>
                <c:pt idx="278">
                  <c:v>3.9780785039541132E-3</c:v>
                </c:pt>
                <c:pt idx="279">
                  <c:v>3.0357805523301067E-2</c:v>
                </c:pt>
                <c:pt idx="280">
                  <c:v>-2.7650947451581744E-3</c:v>
                </c:pt>
                <c:pt idx="281">
                  <c:v>2.9009145453486444E-3</c:v>
                </c:pt>
                <c:pt idx="282">
                  <c:v>-1.8028902002695021E-2</c:v>
                </c:pt>
                <c:pt idx="283">
                  <c:v>1.1581412956040272E-2</c:v>
                </c:pt>
                <c:pt idx="284">
                  <c:v>1.0793932944299586E-2</c:v>
                </c:pt>
                <c:pt idx="285">
                  <c:v>-9.9150797140014919E-3</c:v>
                </c:pt>
                <c:pt idx="286">
                  <c:v>8.7874078315435013E-3</c:v>
                </c:pt>
                <c:pt idx="287">
                  <c:v>4.6681879785472865E-3</c:v>
                </c:pt>
                <c:pt idx="288">
                  <c:v>6.917861919469795E-5</c:v>
                </c:pt>
                <c:pt idx="289">
                  <c:v>-8.8657797043970813E-3</c:v>
                </c:pt>
                <c:pt idx="290">
                  <c:v>-1.9553560004187624E-2</c:v>
                </c:pt>
                <c:pt idx="291">
                  <c:v>-1.9219817767653813E-3</c:v>
                </c:pt>
                <c:pt idx="292">
                  <c:v>4.1009913700877799E-3</c:v>
                </c:pt>
                <c:pt idx="293">
                  <c:v>-2.5488037314581435E-2</c:v>
                </c:pt>
                <c:pt idx="294">
                  <c:v>-1.4808425860686534E-2</c:v>
                </c:pt>
                <c:pt idx="295">
                  <c:v>-5.7953858863858312E-3</c:v>
                </c:pt>
                <c:pt idx="296">
                  <c:v>3.8447704920066264E-3</c:v>
                </c:pt>
                <c:pt idx="297">
                  <c:v>-3.2258861611831148E-2</c:v>
                </c:pt>
                <c:pt idx="298">
                  <c:v>3.5364109896843811E-3</c:v>
                </c:pt>
                <c:pt idx="299">
                  <c:v>1.7810571846587373E-4</c:v>
                </c:pt>
                <c:pt idx="300">
                  <c:v>-2.0440351568959219E-2</c:v>
                </c:pt>
                <c:pt idx="301">
                  <c:v>1.8997039422427666E-2</c:v>
                </c:pt>
                <c:pt idx="302">
                  <c:v>2.2376553042370111E-2</c:v>
                </c:pt>
                <c:pt idx="303">
                  <c:v>-4.7363238648402174E-4</c:v>
                </c:pt>
                <c:pt idx="304">
                  <c:v>2.4129288092476928E-2</c:v>
                </c:pt>
                <c:pt idx="305">
                  <c:v>6.9403857393337785E-3</c:v>
                </c:pt>
                <c:pt idx="306">
                  <c:v>1.5163607342378248E-2</c:v>
                </c:pt>
                <c:pt idx="307">
                  <c:v>-2.0475986277873E-2</c:v>
                </c:pt>
                <c:pt idx="308">
                  <c:v>7.709800201865331E-3</c:v>
                </c:pt>
                <c:pt idx="309">
                  <c:v>-1.4300022928306696E-2</c:v>
                </c:pt>
                <c:pt idx="310">
                  <c:v>-6.7211870424328602E-3</c:v>
                </c:pt>
                <c:pt idx="311">
                  <c:v>1.527122132794299E-2</c:v>
                </c:pt>
                <c:pt idx="312">
                  <c:v>-1.5527120866313889E-2</c:v>
                </c:pt>
                <c:pt idx="313">
                  <c:v>3.9584181125375019E-3</c:v>
                </c:pt>
                <c:pt idx="314">
                  <c:v>6.0431866755103047E-3</c:v>
                </c:pt>
                <c:pt idx="315">
                  <c:v>1.5517788684589697E-2</c:v>
                </c:pt>
                <c:pt idx="316">
                  <c:v>1.9596763528379186E-3</c:v>
                </c:pt>
                <c:pt idx="317">
                  <c:v>-7.247420206383446E-3</c:v>
                </c:pt>
                <c:pt idx="318">
                  <c:v>4.1215432218139241E-3</c:v>
                </c:pt>
                <c:pt idx="319">
                  <c:v>7.9203630367009406E-3</c:v>
                </c:pt>
                <c:pt idx="320">
                  <c:v>-9.4703528990267676E-3</c:v>
                </c:pt>
                <c:pt idx="321">
                  <c:v>-7.5233295555930764E-3</c:v>
                </c:pt>
                <c:pt idx="322">
                  <c:v>4.7134284117689882E-3</c:v>
                </c:pt>
                <c:pt idx="323">
                  <c:v>-1.084564602326302E-2</c:v>
                </c:pt>
                <c:pt idx="324">
                  <c:v>1.2871444462100713E-2</c:v>
                </c:pt>
                <c:pt idx="325">
                  <c:v>-4.2238903236709556E-4</c:v>
                </c:pt>
                <c:pt idx="326">
                  <c:v>-8.0891496734151796E-4</c:v>
                </c:pt>
                <c:pt idx="327">
                  <c:v>2.275253745770895E-2</c:v>
                </c:pt>
                <c:pt idx="328">
                  <c:v>-5.505475940124958E-3</c:v>
                </c:pt>
                <c:pt idx="329">
                  <c:v>2.0029224134858706E-2</c:v>
                </c:pt>
                <c:pt idx="330">
                  <c:v>9.5850366281169056E-3</c:v>
                </c:pt>
                <c:pt idx="331">
                  <c:v>-2.3417852940497575E-3</c:v>
                </c:pt>
                <c:pt idx="332">
                  <c:v>-2.2663413618861932E-3</c:v>
                </c:pt>
                <c:pt idx="333">
                  <c:v>-2.1787754818222854E-2</c:v>
                </c:pt>
                <c:pt idx="334">
                  <c:v>3.7911547620450472E-4</c:v>
                </c:pt>
                <c:pt idx="335">
                  <c:v>-7.0820355522922089E-3</c:v>
                </c:pt>
                <c:pt idx="336">
                  <c:v>-1.1092424947221473E-2</c:v>
                </c:pt>
                <c:pt idx="337">
                  <c:v>1.1578680754062022E-3</c:v>
                </c:pt>
                <c:pt idx="338">
                  <c:v>1.7227462744105863E-2</c:v>
                </c:pt>
                <c:pt idx="339">
                  <c:v>7.8283217073084228E-3</c:v>
                </c:pt>
                <c:pt idx="340">
                  <c:v>6.1928599967096543E-3</c:v>
                </c:pt>
                <c:pt idx="341">
                  <c:v>1.1690510948905098E-2</c:v>
                </c:pt>
                <c:pt idx="342">
                  <c:v>9.2928220164846063E-3</c:v>
                </c:pt>
                <c:pt idx="343">
                  <c:v>3.8315929132687753E-3</c:v>
                </c:pt>
                <c:pt idx="344">
                  <c:v>1.1758539753435328E-2</c:v>
                </c:pt>
                <c:pt idx="345">
                  <c:v>-9.1443500979751843E-3</c:v>
                </c:pt>
                <c:pt idx="346">
                  <c:v>-1.3399859068488127E-2</c:v>
                </c:pt>
                <c:pt idx="347">
                  <c:v>-8.3057817917910268E-3</c:v>
                </c:pt>
                <c:pt idx="348">
                  <c:v>-1.385823478846742E-2</c:v>
                </c:pt>
                <c:pt idx="349">
                  <c:v>-9.9537064304476598E-3</c:v>
                </c:pt>
                <c:pt idx="350">
                  <c:v>7.3529411764705283E-3</c:v>
                </c:pt>
                <c:pt idx="351">
                  <c:v>-8.2205371695839215E-3</c:v>
                </c:pt>
                <c:pt idx="352">
                  <c:v>-7.2168631654162905E-3</c:v>
                </c:pt>
                <c:pt idx="353">
                  <c:v>-3.0144906674343837E-2</c:v>
                </c:pt>
                <c:pt idx="354">
                  <c:v>1.1898430446129305E-2</c:v>
                </c:pt>
                <c:pt idx="355">
                  <c:v>2.3431483993986237E-2</c:v>
                </c:pt>
                <c:pt idx="356">
                  <c:v>-1.0283052669294041E-2</c:v>
                </c:pt>
                <c:pt idx="357">
                  <c:v>-6.6369812595783702E-3</c:v>
                </c:pt>
                <c:pt idx="358">
                  <c:v>-5.2187222876857148E-2</c:v>
                </c:pt>
                <c:pt idx="359">
                  <c:v>5.7034464196454018E-3</c:v>
                </c:pt>
                <c:pt idx="360">
                  <c:v>2.0517918132232277E-2</c:v>
                </c:pt>
                <c:pt idx="361">
                  <c:v>1.3611728564649438E-2</c:v>
                </c:pt>
                <c:pt idx="362">
                  <c:v>-3.8438793613246656E-3</c:v>
                </c:pt>
                <c:pt idx="363">
                  <c:v>-1.8885425942416125E-2</c:v>
                </c:pt>
                <c:pt idx="364">
                  <c:v>1.5063848025312365E-2</c:v>
                </c:pt>
                <c:pt idx="365">
                  <c:v>6.1099796334011707E-3</c:v>
                </c:pt>
                <c:pt idx="366">
                  <c:v>1.4787202527895747E-2</c:v>
                </c:pt>
                <c:pt idx="367">
                  <c:v>6.5682243900065411E-3</c:v>
                </c:pt>
                <c:pt idx="368">
                  <c:v>1.1830243855282014E-2</c:v>
                </c:pt>
                <c:pt idx="369">
                  <c:v>-3.3559050792400357E-3</c:v>
                </c:pt>
                <c:pt idx="370">
                  <c:v>1.3384939845659869E-2</c:v>
                </c:pt>
                <c:pt idx="371">
                  <c:v>-9.9563669902683876E-3</c:v>
                </c:pt>
                <c:pt idx="372">
                  <c:v>2.842571691330151E-3</c:v>
                </c:pt>
                <c:pt idx="373">
                  <c:v>-2.0651461918656622E-2</c:v>
                </c:pt>
                <c:pt idx="374">
                  <c:v>5.8858581313616914E-3</c:v>
                </c:pt>
                <c:pt idx="375">
                  <c:v>-6.3833645650728079E-3</c:v>
                </c:pt>
                <c:pt idx="376">
                  <c:v>2.2752990132259413E-3</c:v>
                </c:pt>
                <c:pt idx="377">
                  <c:v>-7.8544200840071233E-3</c:v>
                </c:pt>
                <c:pt idx="378">
                  <c:v>1.4095708884456767E-2</c:v>
                </c:pt>
                <c:pt idx="379">
                  <c:v>-9.1337974637724119E-3</c:v>
                </c:pt>
                <c:pt idx="380">
                  <c:v>-1.3699130561847008E-2</c:v>
                </c:pt>
                <c:pt idx="381">
                  <c:v>2.2741583021593341E-2</c:v>
                </c:pt>
                <c:pt idx="382">
                  <c:v>5.9513031301682345E-3</c:v>
                </c:pt>
                <c:pt idx="383">
                  <c:v>6.9121105937694893E-3</c:v>
                </c:pt>
                <c:pt idx="384">
                  <c:v>-4.0997282738237766E-3</c:v>
                </c:pt>
                <c:pt idx="385">
                  <c:v>-3.3746589440428131E-3</c:v>
                </c:pt>
                <c:pt idx="386">
                  <c:v>9.8460651761477424E-4</c:v>
                </c:pt>
                <c:pt idx="387">
                  <c:v>-1.7297634470514803E-2</c:v>
                </c:pt>
                <c:pt idx="388">
                  <c:v>3.3568516393642734E-3</c:v>
                </c:pt>
                <c:pt idx="389">
                  <c:v>-3.9660814871588877E-3</c:v>
                </c:pt>
                <c:pt idx="390">
                  <c:v>-3.5348291824944186E-2</c:v>
                </c:pt>
                <c:pt idx="391">
                  <c:v>5.4699469465794475E-3</c:v>
                </c:pt>
                <c:pt idx="392">
                  <c:v>-1.6736138221108535E-2</c:v>
                </c:pt>
                <c:pt idx="393">
                  <c:v>8.6449795081967214E-3</c:v>
                </c:pt>
                <c:pt idx="394">
                  <c:v>8.5073963557878588E-4</c:v>
                </c:pt>
                <c:pt idx="395">
                  <c:v>2.8925934383801128E-3</c:v>
                </c:pt>
                <c:pt idx="396">
                  <c:v>1.9873497786211305E-2</c:v>
                </c:pt>
                <c:pt idx="397">
                  <c:v>-2.099949144763779E-2</c:v>
                </c:pt>
                <c:pt idx="398">
                  <c:v>5.7013987431588976E-4</c:v>
                </c:pt>
                <c:pt idx="399">
                  <c:v>-1.2535930001392995E-3</c:v>
                </c:pt>
                <c:pt idx="400">
                  <c:v>8.2663488602073964E-3</c:v>
                </c:pt>
                <c:pt idx="401">
                  <c:v>-4.6777154641249744E-3</c:v>
                </c:pt>
                <c:pt idx="402">
                  <c:v>-1.2456729918892304E-2</c:v>
                </c:pt>
                <c:pt idx="403">
                  <c:v>2.7312966942994607E-2</c:v>
                </c:pt>
                <c:pt idx="404">
                  <c:v>-1.9463780929728648E-2</c:v>
                </c:pt>
                <c:pt idx="405">
                  <c:v>-1.3589027178054269E-2</c:v>
                </c:pt>
                <c:pt idx="406">
                  <c:v>3.5921205098493158E-3</c:v>
                </c:pt>
                <c:pt idx="407">
                  <c:v>-4.6697199450922867E-3</c:v>
                </c:pt>
                <c:pt idx="408">
                  <c:v>-1.1896629503125627E-2</c:v>
                </c:pt>
                <c:pt idx="409">
                  <c:v>-8.2831128851321677E-3</c:v>
                </c:pt>
                <c:pt idx="410">
                  <c:v>-7.8393202414932025E-3</c:v>
                </c:pt>
                <c:pt idx="411">
                  <c:v>-1.1175776537497781E-2</c:v>
                </c:pt>
                <c:pt idx="412">
                  <c:v>-3.2753257896712538E-2</c:v>
                </c:pt>
                <c:pt idx="413">
                  <c:v>2.9080324346801446E-2</c:v>
                </c:pt>
                <c:pt idx="414">
                  <c:v>1.1314197971526365E-3</c:v>
                </c:pt>
                <c:pt idx="415">
                  <c:v>1.5875792107847845E-2</c:v>
                </c:pt>
                <c:pt idx="416">
                  <c:v>-2.2382030805091638E-3</c:v>
                </c:pt>
                <c:pt idx="417">
                  <c:v>7.499535427008916E-3</c:v>
                </c:pt>
                <c:pt idx="418">
                  <c:v>-2.0605246169453102E-2</c:v>
                </c:pt>
                <c:pt idx="419">
                  <c:v>1.2644775958784145E-3</c:v>
                </c:pt>
                <c:pt idx="420">
                  <c:v>4.4200824902932345E-3</c:v>
                </c:pt>
                <c:pt idx="421">
                  <c:v>-1.3522912709665356E-2</c:v>
                </c:pt>
                <c:pt idx="422">
                  <c:v>-1.4223535952054899E-2</c:v>
                </c:pt>
                <c:pt idx="423">
                  <c:v>2.6134081593353377E-3</c:v>
                </c:pt>
                <c:pt idx="424">
                  <c:v>-6.7222740492785097E-4</c:v>
                </c:pt>
                <c:pt idx="425">
                  <c:v>-1.8395727798140085E-3</c:v>
                </c:pt>
                <c:pt idx="426">
                  <c:v>-6.6016586667401117E-3</c:v>
                </c:pt>
                <c:pt idx="427">
                  <c:v>-9.9682952830568551E-4</c:v>
                </c:pt>
                <c:pt idx="428">
                  <c:v>2.4626855329351247E-2</c:v>
                </c:pt>
                <c:pt idx="429">
                  <c:v>1.2808721291962985E-2</c:v>
                </c:pt>
                <c:pt idx="430">
                  <c:v>1.0309691376984852E-2</c:v>
                </c:pt>
                <c:pt idx="431">
                  <c:v>1.506880097286276E-3</c:v>
                </c:pt>
                <c:pt idx="432">
                  <c:v>9.8591735188142959E-3</c:v>
                </c:pt>
                <c:pt idx="433">
                  <c:v>-1.0168073816556412E-2</c:v>
                </c:pt>
                <c:pt idx="434">
                  <c:v>-4.8721875990282749E-3</c:v>
                </c:pt>
                <c:pt idx="435">
                  <c:v>-1.6731460718882287E-2</c:v>
                </c:pt>
                <c:pt idx="436">
                  <c:v>1.2104283054003762E-2</c:v>
                </c:pt>
                <c:pt idx="437">
                  <c:v>-4.2664960068255451E-4</c:v>
                </c:pt>
                <c:pt idx="438">
                  <c:v>4.3616865187872398E-3</c:v>
                </c:pt>
                <c:pt idx="439">
                  <c:v>-1.513984435177543E-3</c:v>
                </c:pt>
                <c:pt idx="440">
                  <c:v>3.2320706533304898E-2</c:v>
                </c:pt>
                <c:pt idx="441">
                  <c:v>4.2518102404206304E-3</c:v>
                </c:pt>
                <c:pt idx="442">
                  <c:v>1.7820486503130433E-2</c:v>
                </c:pt>
                <c:pt idx="443">
                  <c:v>-2.5210189958901711E-5</c:v>
                </c:pt>
                <c:pt idx="444">
                  <c:v>7.0590311479749694E-3</c:v>
                </c:pt>
                <c:pt idx="445">
                  <c:v>8.136085416379533E-4</c:v>
                </c:pt>
                <c:pt idx="446">
                  <c:v>-1.1456300965531003E-2</c:v>
                </c:pt>
                <c:pt idx="447">
                  <c:v>1.2487348178137658E-2</c:v>
                </c:pt>
                <c:pt idx="448">
                  <c:v>-1.2870656153547836E-3</c:v>
                </c:pt>
                <c:pt idx="449">
                  <c:v>-9.4089384915669663E-3</c:v>
                </c:pt>
                <c:pt idx="450">
                  <c:v>1.5144242914161584E-2</c:v>
                </c:pt>
                <c:pt idx="451">
                  <c:v>8.9833397618542931E-3</c:v>
                </c:pt>
                <c:pt idx="452">
                  <c:v>-8.4470916108664237E-3</c:v>
                </c:pt>
                <c:pt idx="453">
                  <c:v>5.994428415082997E-3</c:v>
                </c:pt>
                <c:pt idx="454">
                  <c:v>-1.7801953269871937E-3</c:v>
                </c:pt>
                <c:pt idx="455">
                  <c:v>-1.0836450102791469E-2</c:v>
                </c:pt>
                <c:pt idx="456">
                  <c:v>-7.9503198908239814E-3</c:v>
                </c:pt>
                <c:pt idx="457">
                  <c:v>-1.8678378514816727E-3</c:v>
                </c:pt>
                <c:pt idx="458">
                  <c:v>1.0469350596803526E-2</c:v>
                </c:pt>
                <c:pt idx="459">
                  <c:v>5.2580209219680644E-2</c:v>
                </c:pt>
                <c:pt idx="460">
                  <c:v>-8.464300149789588E-3</c:v>
                </c:pt>
                <c:pt idx="461">
                  <c:v>9.6395942737933452E-3</c:v>
                </c:pt>
                <c:pt idx="462">
                  <c:v>-8.0156750979693617E-3</c:v>
                </c:pt>
                <c:pt idx="463">
                  <c:v>-1.1564015083497897E-2</c:v>
                </c:pt>
                <c:pt idx="464">
                  <c:v>1.7803291792318104E-3</c:v>
                </c:pt>
                <c:pt idx="465">
                  <c:v>-1.0010155229943389E-2</c:v>
                </c:pt>
                <c:pt idx="466">
                  <c:v>6.6920672137553957E-3</c:v>
                </c:pt>
                <c:pt idx="467">
                  <c:v>4.9250327526808016E-3</c:v>
                </c:pt>
                <c:pt idx="468">
                  <c:v>-3.0419352502353662E-3</c:v>
                </c:pt>
                <c:pt idx="469">
                  <c:v>-9.5168906647294035E-3</c:v>
                </c:pt>
                <c:pt idx="470">
                  <c:v>1.3935748863136111E-3</c:v>
                </c:pt>
                <c:pt idx="471">
                  <c:v>-7.4586781903853861E-3</c:v>
                </c:pt>
                <c:pt idx="472">
                  <c:v>-6.0265413802010781E-4</c:v>
                </c:pt>
                <c:pt idx="473">
                  <c:v>3.0150877452065415E-3</c:v>
                </c:pt>
                <c:pt idx="474">
                  <c:v>-1.0833957032256392E-2</c:v>
                </c:pt>
                <c:pt idx="475">
                  <c:v>-4.291739022575046E-2</c:v>
                </c:pt>
                <c:pt idx="476">
                  <c:v>8.2166925868325975E-3</c:v>
                </c:pt>
                <c:pt idx="477">
                  <c:v>-2.3048049978147495E-2</c:v>
                </c:pt>
                <c:pt idx="478">
                  <c:v>8.223576005578874E-3</c:v>
                </c:pt>
                <c:pt idx="479">
                  <c:v>-4.5415394252603797E-3</c:v>
                </c:pt>
                <c:pt idx="480">
                  <c:v>1.975667951440789E-2</c:v>
                </c:pt>
                <c:pt idx="481">
                  <c:v>-4.6409976216494359E-3</c:v>
                </c:pt>
                <c:pt idx="482">
                  <c:v>-1.1714713783839701E-2</c:v>
                </c:pt>
                <c:pt idx="483">
                  <c:v>-1.493785694682221E-2</c:v>
                </c:pt>
                <c:pt idx="484">
                  <c:v>-4.616976676307504E-3</c:v>
                </c:pt>
                <c:pt idx="485">
                  <c:v>-1.0956201850025361E-2</c:v>
                </c:pt>
                <c:pt idx="486">
                  <c:v>1.9176863780928276E-2</c:v>
                </c:pt>
                <c:pt idx="487">
                  <c:v>-2.8865352321260831E-2</c:v>
                </c:pt>
                <c:pt idx="488">
                  <c:v>-2.7517564402810352E-2</c:v>
                </c:pt>
                <c:pt idx="489">
                  <c:v>-1.3259034204668002E-2</c:v>
                </c:pt>
                <c:pt idx="490">
                  <c:v>3.8949429593053017E-2</c:v>
                </c:pt>
                <c:pt idx="491">
                  <c:v>8.7270045478755904E-3</c:v>
                </c:pt>
                <c:pt idx="492">
                  <c:v>1.2510154346060126E-2</c:v>
                </c:pt>
                <c:pt idx="493">
                  <c:v>-1.584563543003854E-2</c:v>
                </c:pt>
                <c:pt idx="494">
                  <c:v>1.1562657101319299E-2</c:v>
                </c:pt>
                <c:pt idx="495">
                  <c:v>-2.4311618535929422E-3</c:v>
                </c:pt>
                <c:pt idx="496">
                  <c:v>1.2670158477965191E-2</c:v>
                </c:pt>
                <c:pt idx="497">
                  <c:v>-2.7921818907065065E-4</c:v>
                </c:pt>
                <c:pt idx="498">
                  <c:v>1.9417733977044999E-3</c:v>
                </c:pt>
                <c:pt idx="499">
                  <c:v>1.1150195792128915E-3</c:v>
                </c:pt>
                <c:pt idx="500">
                  <c:v>-3.9645182248505134E-3</c:v>
                </c:pt>
                <c:pt idx="501">
                  <c:v>-8.5862619808307304E-3</c:v>
                </c:pt>
                <c:pt idx="502">
                  <c:v>-1.8395434709634166E-2</c:v>
                </c:pt>
                <c:pt idx="503">
                  <c:v>-1.6688325011968992E-2</c:v>
                </c:pt>
                <c:pt idx="504">
                  <c:v>2.2118661751408942E-3</c:v>
                </c:pt>
                <c:pt idx="505">
                  <c:v>6.4266281716728602E-3</c:v>
                </c:pt>
                <c:pt idx="506">
                  <c:v>3.6961948501523299E-3</c:v>
                </c:pt>
                <c:pt idx="507">
                  <c:v>-1.1391274476124993E-2</c:v>
                </c:pt>
                <c:pt idx="508">
                  <c:v>6.0739999444027522E-3</c:v>
                </c:pt>
                <c:pt idx="509">
                  <c:v>9.2839478883161974E-3</c:v>
                </c:pt>
                <c:pt idx="510">
                  <c:v>1.0074601327766771E-2</c:v>
                </c:pt>
                <c:pt idx="511">
                  <c:v>-7.2637584529278831E-3</c:v>
                </c:pt>
                <c:pt idx="512">
                  <c:v>-1.1234728004914211E-2</c:v>
                </c:pt>
                <c:pt idx="513">
                  <c:v>-4.0037552463010451E-4</c:v>
                </c:pt>
                <c:pt idx="514">
                  <c:v>4.9721696614783044E-4</c:v>
                </c:pt>
                <c:pt idx="515">
                  <c:v>-1.9644114358287688E-2</c:v>
                </c:pt>
                <c:pt idx="516">
                  <c:v>-1.4503773797454031E-2</c:v>
                </c:pt>
                <c:pt idx="517">
                  <c:v>2.3204640928185648E-2</c:v>
                </c:pt>
                <c:pt idx="518">
                  <c:v>3.854210305823196E-3</c:v>
                </c:pt>
                <c:pt idx="519">
                  <c:v>1.7054781181314847E-2</c:v>
                </c:pt>
                <c:pt idx="520">
                  <c:v>3.5288324762009532E-3</c:v>
                </c:pt>
                <c:pt idx="521">
                  <c:v>4.9747853346053935E-3</c:v>
                </c:pt>
                <c:pt idx="522">
                  <c:v>1.395538075540783E-2</c:v>
                </c:pt>
                <c:pt idx="523">
                  <c:v>-3.3438553314429404E-4</c:v>
                </c:pt>
                <c:pt idx="524">
                  <c:v>-1.1627129075850548E-2</c:v>
                </c:pt>
                <c:pt idx="525">
                  <c:v>1.0031135779071297E-2</c:v>
                </c:pt>
                <c:pt idx="526">
                  <c:v>1.6016405087721557E-2</c:v>
                </c:pt>
                <c:pt idx="527">
                  <c:v>-3.7332137297838262E-3</c:v>
                </c:pt>
                <c:pt idx="528">
                  <c:v>-2.8918342756511305E-2</c:v>
                </c:pt>
                <c:pt idx="529">
                  <c:v>-7.9766563492821314E-3</c:v>
                </c:pt>
                <c:pt idx="530">
                  <c:v>2.8177144899250465E-3</c:v>
                </c:pt>
                <c:pt idx="531">
                  <c:v>-9.2243588864979204E-3</c:v>
                </c:pt>
                <c:pt idx="532">
                  <c:v>4.1501812245763651E-5</c:v>
                </c:pt>
                <c:pt idx="533">
                  <c:v>9.6833543139412663E-5</c:v>
                </c:pt>
                <c:pt idx="534">
                  <c:v>-8.8524952971116844E-4</c:v>
                </c:pt>
                <c:pt idx="535">
                  <c:v>2.4961236017277622E-2</c:v>
                </c:pt>
                <c:pt idx="536">
                  <c:v>8.3203890052002006E-3</c:v>
                </c:pt>
                <c:pt idx="537">
                  <c:v>-5.4654324791363019E-3</c:v>
                </c:pt>
                <c:pt idx="538">
                  <c:v>2.4864296970758235E-2</c:v>
                </c:pt>
                <c:pt idx="539">
                  <c:v>7.8066474786106467E-3</c:v>
                </c:pt>
                <c:pt idx="540">
                  <c:v>-1.8217857934613963E-2</c:v>
                </c:pt>
                <c:pt idx="541">
                  <c:v>1.5261801662991802E-2</c:v>
                </c:pt>
                <c:pt idx="542">
                  <c:v>-3.4277490678354216E-3</c:v>
                </c:pt>
                <c:pt idx="543">
                  <c:v>1.165767397896892E-2</c:v>
                </c:pt>
                <c:pt idx="544">
                  <c:v>2.0243703040447769E-3</c:v>
                </c:pt>
                <c:pt idx="545">
                  <c:v>9.9330458318764945E-3</c:v>
                </c:pt>
                <c:pt idx="546">
                  <c:v>6.4115716044316781E-4</c:v>
                </c:pt>
                <c:pt idx="547">
                  <c:v>4.3058154137940044E-3</c:v>
                </c:pt>
                <c:pt idx="548">
                  <c:v>3.993875207349745E-3</c:v>
                </c:pt>
                <c:pt idx="549">
                  <c:v>1.931802295286125E-3</c:v>
                </c:pt>
                <c:pt idx="550">
                  <c:v>1.268472125325046E-2</c:v>
                </c:pt>
                <c:pt idx="551">
                  <c:v>3.1314586334314524E-3</c:v>
                </c:pt>
                <c:pt idx="552">
                  <c:v>4.1081351064493517E-3</c:v>
                </c:pt>
                <c:pt idx="553">
                  <c:v>8.7795657472580137E-3</c:v>
                </c:pt>
                <c:pt idx="554">
                  <c:v>-1.2820512820512931E-2</c:v>
                </c:pt>
                <c:pt idx="555">
                  <c:v>3.9460539460540482E-3</c:v>
                </c:pt>
                <c:pt idx="556">
                  <c:v>2.3657893427533685E-2</c:v>
                </c:pt>
                <c:pt idx="557">
                  <c:v>1.7995577049259939E-2</c:v>
                </c:pt>
                <c:pt idx="558">
                  <c:v>5.1922319435658377E-3</c:v>
                </c:pt>
                <c:pt idx="559">
                  <c:v>-1.8488612344740703E-2</c:v>
                </c:pt>
                <c:pt idx="560">
                  <c:v>-1.600590391618377E-2</c:v>
                </c:pt>
                <c:pt idx="561">
                  <c:v>1.1483512430225881E-2</c:v>
                </c:pt>
                <c:pt idx="562">
                  <c:v>3.6466183692330947E-4</c:v>
                </c:pt>
                <c:pt idx="563">
                  <c:v>4.8603854285600643E-5</c:v>
                </c:pt>
                <c:pt idx="564">
                  <c:v>4.50778838910359E-3</c:v>
                </c:pt>
                <c:pt idx="565">
                  <c:v>1.4079566484825742E-2</c:v>
                </c:pt>
                <c:pt idx="566">
                  <c:v>4.0674165344656513E-3</c:v>
                </c:pt>
                <c:pt idx="567">
                  <c:v>-1.0240205279289131E-2</c:v>
                </c:pt>
                <c:pt idx="568">
                  <c:v>1.7679677372893585E-2</c:v>
                </c:pt>
                <c:pt idx="569">
                  <c:v>-1.03433228366887E-2</c:v>
                </c:pt>
                <c:pt idx="570">
                  <c:v>-1.5992944989989464E-2</c:v>
                </c:pt>
                <c:pt idx="571">
                  <c:v>-3.7665011505389531E-3</c:v>
                </c:pt>
                <c:pt idx="572">
                  <c:v>1.5499823727494862E-2</c:v>
                </c:pt>
                <c:pt idx="573">
                  <c:v>1.7250460890176417E-2</c:v>
                </c:pt>
                <c:pt idx="574">
                  <c:v>-2.9185054427773088E-3</c:v>
                </c:pt>
                <c:pt idx="575">
                  <c:v>2.2377754434831917E-2</c:v>
                </c:pt>
                <c:pt idx="576">
                  <c:v>1.0389850270713058E-3</c:v>
                </c:pt>
                <c:pt idx="577">
                  <c:v>-2.191136277144116E-3</c:v>
                </c:pt>
                <c:pt idx="578">
                  <c:v>8.9802711417773101E-3</c:v>
                </c:pt>
                <c:pt idx="579">
                  <c:v>-9.1638029782354475E-4</c:v>
                </c:pt>
                <c:pt idx="580">
                  <c:v>-8.4498968126576514E-3</c:v>
                </c:pt>
                <c:pt idx="581">
                  <c:v>1.3181781390562148E-3</c:v>
                </c:pt>
                <c:pt idx="582">
                  <c:v>1.5473977158561129E-3</c:v>
                </c:pt>
                <c:pt idx="583">
                  <c:v>-7.5751461415179541E-3</c:v>
                </c:pt>
                <c:pt idx="584">
                  <c:v>7.0636893835537336E-3</c:v>
                </c:pt>
                <c:pt idx="585">
                  <c:v>-3.9916014858909993E-3</c:v>
                </c:pt>
                <c:pt idx="586">
                  <c:v>9.0344699777609885E-4</c:v>
                </c:pt>
                <c:pt idx="587">
                  <c:v>-1.8168352350312871E-3</c:v>
                </c:pt>
                <c:pt idx="588">
                  <c:v>-1.6856602942369982E-2</c:v>
                </c:pt>
                <c:pt idx="589">
                  <c:v>-3.2086129028454091E-2</c:v>
                </c:pt>
                <c:pt idx="590">
                  <c:v>-1.9699812382739299E-2</c:v>
                </c:pt>
                <c:pt idx="591">
                  <c:v>-7.9910520101907044E-3</c:v>
                </c:pt>
                <c:pt idx="592">
                  <c:v>-3.620555736513726E-3</c:v>
                </c:pt>
                <c:pt idx="593">
                  <c:v>8.9396854136019176E-3</c:v>
                </c:pt>
                <c:pt idx="594">
                  <c:v>-3.3273515776881418E-3</c:v>
                </c:pt>
                <c:pt idx="595">
                  <c:v>2.8633232054215132E-3</c:v>
                </c:pt>
                <c:pt idx="596">
                  <c:v>-8.6028476672567866E-3</c:v>
                </c:pt>
                <c:pt idx="597">
                  <c:v>-6.4012274259267546E-3</c:v>
                </c:pt>
                <c:pt idx="598">
                  <c:v>-9.7206576632451087E-3</c:v>
                </c:pt>
                <c:pt idx="599">
                  <c:v>3.2081187131737252E-3</c:v>
                </c:pt>
                <c:pt idx="600">
                  <c:v>-3.1851191234552172E-4</c:v>
                </c:pt>
                <c:pt idx="601">
                  <c:v>-1.0858344484802118E-2</c:v>
                </c:pt>
                <c:pt idx="602">
                  <c:v>5.0378158298222822E-3</c:v>
                </c:pt>
                <c:pt idx="603">
                  <c:v>3.2190656889390309E-2</c:v>
                </c:pt>
                <c:pt idx="604">
                  <c:v>-9.7497360740235028E-3</c:v>
                </c:pt>
                <c:pt idx="605">
                  <c:v>-6.7728583970901512E-3</c:v>
                </c:pt>
                <c:pt idx="606">
                  <c:v>1.2627857052661034E-4</c:v>
                </c:pt>
                <c:pt idx="607">
                  <c:v>6.0353535353535005E-3</c:v>
                </c:pt>
                <c:pt idx="608">
                  <c:v>-8.7477095308617532E-3</c:v>
                </c:pt>
                <c:pt idx="609">
                  <c:v>-9.5719223610741134E-3</c:v>
                </c:pt>
                <c:pt idx="610">
                  <c:v>-9.2681367849153078E-3</c:v>
                </c:pt>
                <c:pt idx="611">
                  <c:v>2.303225806451616E-2</c:v>
                </c:pt>
                <c:pt idx="612">
                  <c:v>5.6757268083496249E-3</c:v>
                </c:pt>
                <c:pt idx="613">
                  <c:v>-5.3552392299491842E-3</c:v>
                </c:pt>
                <c:pt idx="614">
                  <c:v>8.1706763504311095E-3</c:v>
                </c:pt>
                <c:pt idx="615">
                  <c:v>-1.3369853419380587E-2</c:v>
                </c:pt>
                <c:pt idx="616">
                  <c:v>-1.0470673241471967E-2</c:v>
                </c:pt>
                <c:pt idx="617">
                  <c:v>-5.1241977427908944E-3</c:v>
                </c:pt>
                <c:pt idx="618">
                  <c:v>-9.4770863110184185E-3</c:v>
                </c:pt>
                <c:pt idx="619">
                  <c:v>6.2008449788755046E-3</c:v>
                </c:pt>
                <c:pt idx="620">
                  <c:v>-1.9624815896229997E-2</c:v>
                </c:pt>
                <c:pt idx="621">
                  <c:v>9.7518548291448369E-3</c:v>
                </c:pt>
                <c:pt idx="622">
                  <c:v>2.5827754068621644E-2</c:v>
                </c:pt>
                <c:pt idx="623">
                  <c:v>3.8166967761599854E-5</c:v>
                </c:pt>
                <c:pt idx="624">
                  <c:v>-3.2695121175496935E-3</c:v>
                </c:pt>
                <c:pt idx="625">
                  <c:v>8.5771174758768921E-3</c:v>
                </c:pt>
                <c:pt idx="626">
                  <c:v>-3.230827638572524E-2</c:v>
                </c:pt>
                <c:pt idx="627">
                  <c:v>-2.4978095126001651E-3</c:v>
                </c:pt>
                <c:pt idx="628">
                  <c:v>2.2536577691541316E-2</c:v>
                </c:pt>
                <c:pt idx="629">
                  <c:v>-2.6796589524969955E-3</c:v>
                </c:pt>
                <c:pt idx="630">
                  <c:v>1.2855783817139331E-3</c:v>
                </c:pt>
                <c:pt idx="631">
                  <c:v>1.4084687877153824E-2</c:v>
                </c:pt>
                <c:pt idx="632">
                  <c:v>5.4568704657963676E-3</c:v>
                </c:pt>
                <c:pt idx="633">
                  <c:v>-4.2813609690986187E-3</c:v>
                </c:pt>
                <c:pt idx="634">
                  <c:v>1.5276829299137568E-2</c:v>
                </c:pt>
                <c:pt idx="635">
                  <c:v>2.2620263570912492E-2</c:v>
                </c:pt>
                <c:pt idx="636">
                  <c:v>2.0463348680844233E-3</c:v>
                </c:pt>
                <c:pt idx="637">
                  <c:v>1.4915031726351084E-2</c:v>
                </c:pt>
                <c:pt idx="638">
                  <c:v>2.7427449007702172E-3</c:v>
                </c:pt>
                <c:pt idx="639">
                  <c:v>-7.0662430424500225E-2</c:v>
                </c:pt>
                <c:pt idx="640">
                  <c:v>-9.1895226589208765E-3</c:v>
                </c:pt>
                <c:pt idx="641">
                  <c:v>-1.6487008859659265E-2</c:v>
                </c:pt>
                <c:pt idx="642">
                  <c:v>-4.336586652598258E-2</c:v>
                </c:pt>
                <c:pt idx="643">
                  <c:v>3.391606463353999E-3</c:v>
                </c:pt>
                <c:pt idx="644">
                  <c:v>3.3705240594685174E-2</c:v>
                </c:pt>
                <c:pt idx="645">
                  <c:v>-6.1277930640293238E-3</c:v>
                </c:pt>
                <c:pt idx="646">
                  <c:v>1.844322589273768E-2</c:v>
                </c:pt>
                <c:pt idx="647">
                  <c:v>2.5476368698209313E-3</c:v>
                </c:pt>
                <c:pt idx="648">
                  <c:v>2.4494714643123858E-3</c:v>
                </c:pt>
                <c:pt idx="649">
                  <c:v>1.6607866196262953E-2</c:v>
                </c:pt>
                <c:pt idx="650">
                  <c:v>-1.1375175126283754E-2</c:v>
                </c:pt>
                <c:pt idx="651">
                  <c:v>-1.5900462842581543E-2</c:v>
                </c:pt>
                <c:pt idx="652">
                  <c:v>2.0120750928091131E-2</c:v>
                </c:pt>
                <c:pt idx="653">
                  <c:v>-9.4539991711564729E-4</c:v>
                </c:pt>
                <c:pt idx="654">
                  <c:v>2.1946255655082205E-2</c:v>
                </c:pt>
                <c:pt idx="655">
                  <c:v>9.0821452128468823E-3</c:v>
                </c:pt>
                <c:pt idx="656">
                  <c:v>-7.0394207562349447E-3</c:v>
                </c:pt>
                <c:pt idx="657">
                  <c:v>1.3191209236378461E-2</c:v>
                </c:pt>
                <c:pt idx="658">
                  <c:v>-9.6958792513181773E-3</c:v>
                </c:pt>
                <c:pt idx="659">
                  <c:v>2.9145322869614998E-3</c:v>
                </c:pt>
                <c:pt idx="660">
                  <c:v>-9.6491338424183962E-3</c:v>
                </c:pt>
                <c:pt idx="661">
                  <c:v>5.3098244455170723E-3</c:v>
                </c:pt>
                <c:pt idx="662">
                  <c:v>-1.8953752843062926E-3</c:v>
                </c:pt>
                <c:pt idx="663">
                  <c:v>2.0508925180402642E-3</c:v>
                </c:pt>
                <c:pt idx="664">
                  <c:v>-1.9835253689103704E-3</c:v>
                </c:pt>
                <c:pt idx="665">
                  <c:v>-7.5068042281157838E-3</c:v>
                </c:pt>
                <c:pt idx="666">
                  <c:v>-1.5318486773296589E-2</c:v>
                </c:pt>
                <c:pt idx="667">
                  <c:v>8.8470356601598951E-3</c:v>
                </c:pt>
                <c:pt idx="668">
                  <c:v>3.8133634636124407E-3</c:v>
                </c:pt>
                <c:pt idx="669">
                  <c:v>-1.2036172471572336E-2</c:v>
                </c:pt>
                <c:pt idx="670">
                  <c:v>-2.071465561885063E-3</c:v>
                </c:pt>
                <c:pt idx="671">
                  <c:v>-1.7254800207575601E-3</c:v>
                </c:pt>
                <c:pt idx="672">
                  <c:v>1.322988550560769E-2</c:v>
                </c:pt>
                <c:pt idx="673">
                  <c:v>1.1582120182132973E-2</c:v>
                </c:pt>
                <c:pt idx="674">
                  <c:v>2.155500329664814E-3</c:v>
                </c:pt>
                <c:pt idx="675">
                  <c:v>-4.3776411346441411E-3</c:v>
                </c:pt>
                <c:pt idx="676">
                  <c:v>2.6940476795608253E-3</c:v>
                </c:pt>
                <c:pt idx="677">
                  <c:v>-9.4418533914629576E-3</c:v>
                </c:pt>
                <c:pt idx="678">
                  <c:v>-1.2640898680894068E-2</c:v>
                </c:pt>
                <c:pt idx="679">
                  <c:v>2.0525845200917336E-2</c:v>
                </c:pt>
                <c:pt idx="680">
                  <c:v>-4.545743127420389E-3</c:v>
                </c:pt>
                <c:pt idx="681">
                  <c:v>7.270686378305205E-3</c:v>
                </c:pt>
                <c:pt idx="682">
                  <c:v>2.2933630503881388E-2</c:v>
                </c:pt>
                <c:pt idx="683">
                  <c:v>-4.0852707420328214E-4</c:v>
                </c:pt>
                <c:pt idx="684">
                  <c:v>-3.6819617313765582E-2</c:v>
                </c:pt>
                <c:pt idx="685">
                  <c:v>5.6704212312914263E-3</c:v>
                </c:pt>
                <c:pt idx="686">
                  <c:v>6.6485111170777817E-3</c:v>
                </c:pt>
                <c:pt idx="687">
                  <c:v>-7.2015546213151692E-3</c:v>
                </c:pt>
                <c:pt idx="688">
                  <c:v>-7.177033492822984E-3</c:v>
                </c:pt>
                <c:pt idx="689">
                  <c:v>9.1875523484311519E-3</c:v>
                </c:pt>
                <c:pt idx="690">
                  <c:v>-2.0684900022983283E-3</c:v>
                </c:pt>
                <c:pt idx="691">
                  <c:v>9.9544500742106638E-3</c:v>
                </c:pt>
                <c:pt idx="692">
                  <c:v>7.9813515088554413E-4</c:v>
                </c:pt>
                <c:pt idx="693">
                  <c:v>1.3038469815309097E-3</c:v>
                </c:pt>
                <c:pt idx="694">
                  <c:v>-1.6940581542351856E-3</c:v>
                </c:pt>
                <c:pt idx="695">
                  <c:v>-2.3174530810727749E-3</c:v>
                </c:pt>
                <c:pt idx="696">
                  <c:v>-2.4878463627940497E-3</c:v>
                </c:pt>
                <c:pt idx="697">
                  <c:v>-7.7239238041915967E-3</c:v>
                </c:pt>
                <c:pt idx="698">
                  <c:v>9.1946652987946569E-3</c:v>
                </c:pt>
                <c:pt idx="699">
                  <c:v>-1.4485939743573279E-3</c:v>
                </c:pt>
                <c:pt idx="700">
                  <c:v>1.1172899991092186E-2</c:v>
                </c:pt>
                <c:pt idx="701">
                  <c:v>1.0457960508928839E-2</c:v>
                </c:pt>
                <c:pt idx="702">
                  <c:v>6.4763612813243602E-4</c:v>
                </c:pt>
                <c:pt idx="703">
                  <c:v>-4.8541272528130177E-3</c:v>
                </c:pt>
                <c:pt idx="704">
                  <c:v>1.3382695049653608E-2</c:v>
                </c:pt>
                <c:pt idx="705">
                  <c:v>-5.8254344391785486E-3</c:v>
                </c:pt>
                <c:pt idx="706">
                  <c:v>-3.7243023140326069E-4</c:v>
                </c:pt>
                <c:pt idx="707">
                  <c:v>-7.8239487345074243E-3</c:v>
                </c:pt>
                <c:pt idx="708">
                  <c:v>-5.0317929204425748E-3</c:v>
                </c:pt>
                <c:pt idx="709">
                  <c:v>2.352497169455283E-3</c:v>
                </c:pt>
                <c:pt idx="710">
                  <c:v>-1.4194811551639677E-2</c:v>
                </c:pt>
                <c:pt idx="711">
                  <c:v>-2.6863239375652655E-3</c:v>
                </c:pt>
                <c:pt idx="712">
                  <c:v>-5.9488095997957081E-3</c:v>
                </c:pt>
                <c:pt idx="713">
                  <c:v>-3.0808152152974878E-2</c:v>
                </c:pt>
                <c:pt idx="714">
                  <c:v>1.8868424539552151E-2</c:v>
                </c:pt>
                <c:pt idx="715">
                  <c:v>8.6742788774156095E-3</c:v>
                </c:pt>
                <c:pt idx="716">
                  <c:v>-1.7405654903882399E-3</c:v>
                </c:pt>
                <c:pt idx="717">
                  <c:v>2.1827293157338033E-3</c:v>
                </c:pt>
                <c:pt idx="718">
                  <c:v>-1.4833429989045674E-2</c:v>
                </c:pt>
                <c:pt idx="719">
                  <c:v>-9.6279629532730008E-3</c:v>
                </c:pt>
                <c:pt idx="720">
                  <c:v>9.3649284091508397E-3</c:v>
                </c:pt>
                <c:pt idx="721">
                  <c:v>-5.2082651765967061E-3</c:v>
                </c:pt>
                <c:pt idx="722">
                  <c:v>5.0250595245924521E-3</c:v>
                </c:pt>
                <c:pt idx="723">
                  <c:v>6.1648407743354625E-3</c:v>
                </c:pt>
                <c:pt idx="724">
                  <c:v>-1.1707773961910411E-3</c:v>
                </c:pt>
                <c:pt idx="725">
                  <c:v>3.490401396160493E-3</c:v>
                </c:pt>
                <c:pt idx="726">
                  <c:v>-1.0019467878001334E-2</c:v>
                </c:pt>
                <c:pt idx="727">
                  <c:v>-1.1117229083090823E-2</c:v>
                </c:pt>
                <c:pt idx="728">
                  <c:v>2.0946572981572864E-3</c:v>
                </c:pt>
                <c:pt idx="729">
                  <c:v>8.0436048049955557E-3</c:v>
                </c:pt>
                <c:pt idx="730">
                  <c:v>-1.0184261641031013E-2</c:v>
                </c:pt>
                <c:pt idx="731">
                  <c:v>-2.5590029169982281E-3</c:v>
                </c:pt>
                <c:pt idx="732">
                  <c:v>-1.9952942427585829E-2</c:v>
                </c:pt>
                <c:pt idx="733">
                  <c:v>1.1841141524021402E-2</c:v>
                </c:pt>
                <c:pt idx="734">
                  <c:v>3.7399965146985396E-3</c:v>
                </c:pt>
                <c:pt idx="735">
                  <c:v>2.3905553032933541E-2</c:v>
                </c:pt>
                <c:pt idx="736">
                  <c:v>7.5911723274378496E-3</c:v>
                </c:pt>
                <c:pt idx="737">
                  <c:v>-1.3980582524272375E-3</c:v>
                </c:pt>
                <c:pt idx="738">
                  <c:v>-2.2685437245599026E-3</c:v>
                </c:pt>
                <c:pt idx="739">
                  <c:v>5.8986318811959379E-3</c:v>
                </c:pt>
                <c:pt idx="740">
                  <c:v>9.1318892806860359E-3</c:v>
                </c:pt>
                <c:pt idx="741">
                  <c:v>-1.2671513413885023E-3</c:v>
                </c:pt>
                <c:pt idx="742">
                  <c:v>1.0214151148931842E-2</c:v>
                </c:pt>
                <c:pt idx="743">
                  <c:v>-6.8505315505031799E-4</c:v>
                </c:pt>
                <c:pt idx="744">
                  <c:v>-5.0271670136597217E-3</c:v>
                </c:pt>
                <c:pt idx="745">
                  <c:v>8.4337041951618019E-3</c:v>
                </c:pt>
                <c:pt idx="746">
                  <c:v>-1.8219315004365734E-3</c:v>
                </c:pt>
                <c:pt idx="747">
                  <c:v>-2.8646394483667638E-3</c:v>
                </c:pt>
                <c:pt idx="748">
                  <c:v>-5.3008249965042003E-3</c:v>
                </c:pt>
                <c:pt idx="749">
                  <c:v>1.3929712460064305E-3</c:v>
                </c:pt>
                <c:pt idx="750">
                  <c:v>-3.9561505379088844E-3</c:v>
                </c:pt>
                <c:pt idx="751">
                  <c:v>1.067278248279932E-2</c:v>
                </c:pt>
                <c:pt idx="752">
                  <c:v>3.8538576608097706E-3</c:v>
                </c:pt>
                <c:pt idx="753">
                  <c:v>3.889576440279899E-3</c:v>
                </c:pt>
                <c:pt idx="754">
                  <c:v>-4.2267340931391216E-3</c:v>
                </c:pt>
                <c:pt idx="755">
                  <c:v>-1.3694130725890031E-2</c:v>
                </c:pt>
                <c:pt idx="756">
                  <c:v>-5.7125291390219997E-3</c:v>
                </c:pt>
                <c:pt idx="757">
                  <c:v>2.8469109084351477E-3</c:v>
                </c:pt>
                <c:pt idx="758">
                  <c:v>9.0174568716360932E-3</c:v>
                </c:pt>
                <c:pt idx="759">
                  <c:v>3.793713638273247E-3</c:v>
                </c:pt>
                <c:pt idx="760">
                  <c:v>2.9169678753061953E-4</c:v>
                </c:pt>
                <c:pt idx="761">
                  <c:v>3.3725529972613451E-3</c:v>
                </c:pt>
                <c:pt idx="762">
                  <c:v>3.933634916222295E-2</c:v>
                </c:pt>
                <c:pt idx="763">
                  <c:v>7.4284811126916553E-3</c:v>
                </c:pt>
                <c:pt idx="764">
                  <c:v>2.5464024522700557E-3</c:v>
                </c:pt>
                <c:pt idx="765">
                  <c:v>7.992970038399945E-3</c:v>
                </c:pt>
                <c:pt idx="766">
                  <c:v>4.8962824080155997E-3</c:v>
                </c:pt>
                <c:pt idx="767">
                  <c:v>-6.0370542027642585E-3</c:v>
                </c:pt>
                <c:pt idx="768">
                  <c:v>9.0986262389555275E-3</c:v>
                </c:pt>
                <c:pt idx="769">
                  <c:v>-5.9241706161083558E-5</c:v>
                </c:pt>
                <c:pt idx="770">
                  <c:v>1.3365720718051984E-2</c:v>
                </c:pt>
                <c:pt idx="771">
                  <c:v>-1.2172164213135611E-2</c:v>
                </c:pt>
                <c:pt idx="772">
                  <c:v>7.9188466182144607E-3</c:v>
                </c:pt>
                <c:pt idx="773">
                  <c:v>-4.6975373160617874E-4</c:v>
                </c:pt>
                <c:pt idx="774">
                  <c:v>2.7657999553524177E-2</c:v>
                </c:pt>
                <c:pt idx="775">
                  <c:v>8.231864174241437E-4</c:v>
                </c:pt>
                <c:pt idx="776">
                  <c:v>6.5229560071741509E-3</c:v>
                </c:pt>
                <c:pt idx="777">
                  <c:v>6.0607436328141799E-3</c:v>
                </c:pt>
                <c:pt idx="778">
                  <c:v>1.08977685521537E-2</c:v>
                </c:pt>
                <c:pt idx="779">
                  <c:v>-1.1193197035979026E-2</c:v>
                </c:pt>
                <c:pt idx="780">
                  <c:v>1.6929067208396819E-3</c:v>
                </c:pt>
                <c:pt idx="781">
                  <c:v>8.6304996901583938E-3</c:v>
                </c:pt>
                <c:pt idx="782">
                  <c:v>6.222003775650335E-3</c:v>
                </c:pt>
                <c:pt idx="783">
                  <c:v>-1.4476342725193681E-2</c:v>
                </c:pt>
                <c:pt idx="784">
                  <c:v>1.2188253317412684E-2</c:v>
                </c:pt>
                <c:pt idx="785">
                  <c:v>-5.5867165242165047E-3</c:v>
                </c:pt>
                <c:pt idx="786">
                  <c:v>-2.7754773149495471E-3</c:v>
                </c:pt>
                <c:pt idx="787">
                  <c:v>3.5014477139586613E-3</c:v>
                </c:pt>
                <c:pt idx="788">
                  <c:v>6.9225435594623625E-3</c:v>
                </c:pt>
                <c:pt idx="789">
                  <c:v>-2.2879482879261405E-3</c:v>
                </c:pt>
                <c:pt idx="790">
                  <c:v>4.4305417951486887E-3</c:v>
                </c:pt>
                <c:pt idx="791">
                  <c:v>-4.7878176639438944E-3</c:v>
                </c:pt>
                <c:pt idx="792">
                  <c:v>6.6371927792687087E-3</c:v>
                </c:pt>
                <c:pt idx="793">
                  <c:v>-9.525073844213491E-3</c:v>
                </c:pt>
                <c:pt idx="794">
                  <c:v>-5.3053656793101908E-3</c:v>
                </c:pt>
                <c:pt idx="795">
                  <c:v>-3.2900277350461655E-3</c:v>
                </c:pt>
                <c:pt idx="796">
                  <c:v>1.956874408544005E-2</c:v>
                </c:pt>
                <c:pt idx="797">
                  <c:v>6.3645705572314016E-3</c:v>
                </c:pt>
                <c:pt idx="798">
                  <c:v>-2.0312482844187037E-3</c:v>
                </c:pt>
                <c:pt idx="799">
                  <c:v>1.4038639264181656E-2</c:v>
                </c:pt>
                <c:pt idx="800">
                  <c:v>-2.3652460723894955E-3</c:v>
                </c:pt>
                <c:pt idx="801">
                  <c:v>-1.3659597607395265E-2</c:v>
                </c:pt>
                <c:pt idx="802">
                  <c:v>-4.8073742474695281E-3</c:v>
                </c:pt>
                <c:pt idx="803">
                  <c:v>6.636530833831914E-3</c:v>
                </c:pt>
                <c:pt idx="804">
                  <c:v>-1.7169838317356494E-3</c:v>
                </c:pt>
                <c:pt idx="805">
                  <c:v>-3.1201420050496038E-3</c:v>
                </c:pt>
                <c:pt idx="806">
                  <c:v>3.0303700590590473E-3</c:v>
                </c:pt>
                <c:pt idx="807">
                  <c:v>8.5564327614342951E-3</c:v>
                </c:pt>
                <c:pt idx="808">
                  <c:v>2.3942799667643925E-3</c:v>
                </c:pt>
                <c:pt idx="809">
                  <c:v>4.5917087482413386E-3</c:v>
                </c:pt>
                <c:pt idx="810">
                  <c:v>-3.0507664915100305E-3</c:v>
                </c:pt>
                <c:pt idx="811">
                  <c:v>-8.5813540679756453E-3</c:v>
                </c:pt>
                <c:pt idx="812">
                  <c:v>1.0984303430387972E-5</c:v>
                </c:pt>
                <c:pt idx="813">
                  <c:v>6.2609841827768516E-3</c:v>
                </c:pt>
                <c:pt idx="814">
                  <c:v>-7.2153695011461776E-3</c:v>
                </c:pt>
                <c:pt idx="815">
                  <c:v>4.6179727099803685E-3</c:v>
                </c:pt>
                <c:pt idx="816">
                  <c:v>-9.6969431645306543E-3</c:v>
                </c:pt>
                <c:pt idx="817">
                  <c:v>3.0945039399663221E-4</c:v>
                </c:pt>
                <c:pt idx="818">
                  <c:v>-3.4360464473931498E-3</c:v>
                </c:pt>
                <c:pt idx="819">
                  <c:v>-2.616407982261656E-3</c:v>
                </c:pt>
                <c:pt idx="820">
                  <c:v>-4.2239117869369465E-4</c:v>
                </c:pt>
                <c:pt idx="821">
                  <c:v>4.8484309320997419E-3</c:v>
                </c:pt>
                <c:pt idx="822">
                  <c:v>-3.895442774617629E-3</c:v>
                </c:pt>
                <c:pt idx="823">
                  <c:v>-2.1664259526719756E-3</c:v>
                </c:pt>
                <c:pt idx="824">
                  <c:v>2.8914991927851727E-2</c:v>
                </c:pt>
                <c:pt idx="825">
                  <c:v>-3.94970350170971E-3</c:v>
                </c:pt>
                <c:pt idx="826">
                  <c:v>3.1505643855852297E-4</c:v>
                </c:pt>
                <c:pt idx="827">
                  <c:v>-1.1924931578261456E-2</c:v>
                </c:pt>
                <c:pt idx="828">
                  <c:v>1.7696585987821381E-3</c:v>
                </c:pt>
                <c:pt idx="829">
                  <c:v>6.7589067248927112E-3</c:v>
                </c:pt>
                <c:pt idx="830">
                  <c:v>7.8687809928614551E-3</c:v>
                </c:pt>
                <c:pt idx="831">
                  <c:v>-5.7852222714837448E-3</c:v>
                </c:pt>
                <c:pt idx="832">
                  <c:v>1.3225729264101371E-2</c:v>
                </c:pt>
                <c:pt idx="833">
                  <c:v>3.7248545481868584E-3</c:v>
                </c:pt>
                <c:pt idx="834">
                  <c:v>1.4362868295813127E-2</c:v>
                </c:pt>
                <c:pt idx="835">
                  <c:v>7.9495614035087342E-3</c:v>
                </c:pt>
                <c:pt idx="836">
                  <c:v>-9.6232296395468619E-4</c:v>
                </c:pt>
                <c:pt idx="837">
                  <c:v>-1.8217987645272841E-3</c:v>
                </c:pt>
                <c:pt idx="838">
                  <c:v>3.7131828480321846E-3</c:v>
                </c:pt>
                <c:pt idx="839">
                  <c:v>-2.738008151321982E-3</c:v>
                </c:pt>
                <c:pt idx="840">
                  <c:v>-4.684159785387965E-3</c:v>
                </c:pt>
                <c:pt idx="841">
                  <c:v>-7.9068445268000876E-3</c:v>
                </c:pt>
                <c:pt idx="842">
                  <c:v>8.8188475007959875E-3</c:v>
                </c:pt>
                <c:pt idx="843">
                  <c:v>-2.4194990584994707E-4</c:v>
                </c:pt>
                <c:pt idx="844">
                  <c:v>1.488878132957341E-2</c:v>
                </c:pt>
                <c:pt idx="845">
                  <c:v>8.325298331829982E-3</c:v>
                </c:pt>
                <c:pt idx="846">
                  <c:v>-1.1114995475857476E-2</c:v>
                </c:pt>
                <c:pt idx="847">
                  <c:v>-9.9818040031196911E-4</c:v>
                </c:pt>
                <c:pt idx="848">
                  <c:v>6.411390626463725E-3</c:v>
                </c:pt>
                <c:pt idx="849">
                  <c:v>5.6983297998862304E-3</c:v>
                </c:pt>
                <c:pt idx="850">
                  <c:v>-4.1852621187504369E-3</c:v>
                </c:pt>
                <c:pt idx="851">
                  <c:v>-6.1442187548404383E-3</c:v>
                </c:pt>
                <c:pt idx="852">
                  <c:v>1.2624163584223408E-2</c:v>
                </c:pt>
                <c:pt idx="853">
                  <c:v>1.3236335279450822E-2</c:v>
                </c:pt>
                <c:pt idx="854">
                  <c:v>5.8430971452875288E-3</c:v>
                </c:pt>
                <c:pt idx="855">
                  <c:v>-5.6480679781728991E-3</c:v>
                </c:pt>
                <c:pt idx="856">
                  <c:v>-1.6605072647192694E-3</c:v>
                </c:pt>
                <c:pt idx="857">
                  <c:v>1.9472419143821656E-3</c:v>
                </c:pt>
                <c:pt idx="858">
                  <c:v>-3.5225167775043828E-3</c:v>
                </c:pt>
                <c:pt idx="859">
                  <c:v>1.5338513891005037E-3</c:v>
                </c:pt>
                <c:pt idx="860">
                  <c:v>-1.6227838857560373E-3</c:v>
                </c:pt>
                <c:pt idx="861">
                  <c:v>1.4740542078101498E-2</c:v>
                </c:pt>
                <c:pt idx="862">
                  <c:v>-6.5073533092394409E-3</c:v>
                </c:pt>
                <c:pt idx="863">
                  <c:v>1.2696877172828592E-3</c:v>
                </c:pt>
                <c:pt idx="864">
                  <c:v>-7.0951964010748008E-3</c:v>
                </c:pt>
                <c:pt idx="865">
                  <c:v>3.8314176245210448E-3</c:v>
                </c:pt>
                <c:pt idx="866">
                  <c:v>9.4511086877499227E-3</c:v>
                </c:pt>
                <c:pt idx="867">
                  <c:v>5.0314087944624223E-3</c:v>
                </c:pt>
                <c:pt idx="868">
                  <c:v>-1.1545160487683186E-3</c:v>
                </c:pt>
                <c:pt idx="869">
                  <c:v>3.1686246375511413E-3</c:v>
                </c:pt>
                <c:pt idx="870">
                  <c:v>-8.5322367571540984E-3</c:v>
                </c:pt>
                <c:pt idx="871">
                  <c:v>-5.3898094532048284E-3</c:v>
                </c:pt>
                <c:pt idx="872">
                  <c:v>1.1059629331184548E-2</c:v>
                </c:pt>
                <c:pt idx="873">
                  <c:v>-6.1766522544781188E-4</c:v>
                </c:pt>
                <c:pt idx="874">
                  <c:v>9.7691295506202223E-4</c:v>
                </c:pt>
                <c:pt idx="875">
                  <c:v>6.6126237377258012E-3</c:v>
                </c:pt>
                <c:pt idx="876">
                  <c:v>-3.9474465264449331E-3</c:v>
                </c:pt>
                <c:pt idx="877">
                  <c:v>9.3763346874721192E-3</c:v>
                </c:pt>
                <c:pt idx="878">
                  <c:v>-3.9361168239473348E-3</c:v>
                </c:pt>
                <c:pt idx="879">
                  <c:v>2.6476196121434357E-3</c:v>
                </c:pt>
                <c:pt idx="880">
                  <c:v>9.8530904218108021E-4</c:v>
                </c:pt>
                <c:pt idx="881">
                  <c:v>6.7328798810918607E-3</c:v>
                </c:pt>
                <c:pt idx="882">
                  <c:v>-4.65411879736005E-3</c:v>
                </c:pt>
                <c:pt idx="883">
                  <c:v>-1.3752590889890639E-3</c:v>
                </c:pt>
                <c:pt idx="884">
                  <c:v>-4.9479141049981667E-3</c:v>
                </c:pt>
                <c:pt idx="885">
                  <c:v>1.0053778322590922E-2</c:v>
                </c:pt>
                <c:pt idx="886">
                  <c:v>1.9486557113914716E-2</c:v>
                </c:pt>
                <c:pt idx="887">
                  <c:v>5.8849506547366476E-3</c:v>
                </c:pt>
                <c:pt idx="888">
                  <c:v>3.7412790975119279E-3</c:v>
                </c:pt>
                <c:pt idx="889">
                  <c:v>8.4910952847320371E-3</c:v>
                </c:pt>
                <c:pt idx="890">
                  <c:v>9.6924440421642076E-3</c:v>
                </c:pt>
                <c:pt idx="891">
                  <c:v>-4.3047903632459864E-3</c:v>
                </c:pt>
                <c:pt idx="892">
                  <c:v>1.5305404721042059E-2</c:v>
                </c:pt>
                <c:pt idx="893">
                  <c:v>-5.9578241471996548E-3</c:v>
                </c:pt>
                <c:pt idx="894">
                  <c:v>1.2265834076716623E-3</c:v>
                </c:pt>
                <c:pt idx="895">
                  <c:v>-5.7541671307135005E-4</c:v>
                </c:pt>
                <c:pt idx="896">
                  <c:v>3.2037590773174281E-3</c:v>
                </c:pt>
                <c:pt idx="897">
                  <c:v>1.9531430793014296E-3</c:v>
                </c:pt>
                <c:pt idx="898">
                  <c:v>1.0485763382051245E-2</c:v>
                </c:pt>
                <c:pt idx="899">
                  <c:v>-6.1164595847390717E-3</c:v>
                </c:pt>
                <c:pt idx="900">
                  <c:v>-1.1590683298377221E-3</c:v>
                </c:pt>
                <c:pt idx="901">
                  <c:v>-1.2617192536516223E-2</c:v>
                </c:pt>
                <c:pt idx="902">
                  <c:v>3.4697608476663318E-3</c:v>
                </c:pt>
                <c:pt idx="903">
                  <c:v>5.4469066032124926E-3</c:v>
                </c:pt>
                <c:pt idx="904">
                  <c:v>1.23047055560691E-2</c:v>
                </c:pt>
                <c:pt idx="905">
                  <c:v>1.1287568150062465E-2</c:v>
                </c:pt>
                <c:pt idx="906">
                  <c:v>-1.4268040492337046E-3</c:v>
                </c:pt>
                <c:pt idx="907">
                  <c:v>-7.8043751526057229E-3</c:v>
                </c:pt>
                <c:pt idx="908">
                  <c:v>-8.2485690327756944E-3</c:v>
                </c:pt>
                <c:pt idx="909">
                  <c:v>-7.6554760088593321E-3</c:v>
                </c:pt>
                <c:pt idx="910">
                  <c:v>2.3393654262905399E-2</c:v>
                </c:pt>
                <c:pt idx="911">
                  <c:v>-2.3673351190906987E-2</c:v>
                </c:pt>
                <c:pt idx="912">
                  <c:v>-9.0834939937714857E-4</c:v>
                </c:pt>
                <c:pt idx="913">
                  <c:v>-1.669913721124999E-4</c:v>
                </c:pt>
                <c:pt idx="914">
                  <c:v>3.5630776082840794E-3</c:v>
                </c:pt>
                <c:pt idx="915">
                  <c:v>1.2842560745589798E-2</c:v>
                </c:pt>
                <c:pt idx="916">
                  <c:v>-1.4605869733906783E-4</c:v>
                </c:pt>
                <c:pt idx="917">
                  <c:v>2.9307306740680886E-3</c:v>
                </c:pt>
                <c:pt idx="918">
                  <c:v>1.4838416021848968E-3</c:v>
                </c:pt>
                <c:pt idx="919">
                  <c:v>5.4811704071336771E-3</c:v>
                </c:pt>
                <c:pt idx="920">
                  <c:v>5.1620018803787953E-3</c:v>
                </c:pt>
                <c:pt idx="921">
                  <c:v>1.0522812918777132E-3</c:v>
                </c:pt>
                <c:pt idx="922">
                  <c:v>-3.2793071228346365E-3</c:v>
                </c:pt>
                <c:pt idx="923">
                  <c:v>-1.0203805695021734E-2</c:v>
                </c:pt>
                <c:pt idx="924">
                  <c:v>6.9212345296749177E-3</c:v>
                </c:pt>
                <c:pt idx="925">
                  <c:v>1.5013521213380614E-3</c:v>
                </c:pt>
                <c:pt idx="926">
                  <c:v>-1.0972338869171669E-2</c:v>
                </c:pt>
                <c:pt idx="927">
                  <c:v>9.1674427947916904E-3</c:v>
                </c:pt>
                <c:pt idx="928">
                  <c:v>-1.8910262210237944E-3</c:v>
                </c:pt>
                <c:pt idx="929">
                  <c:v>-8.566533409480338E-3</c:v>
                </c:pt>
                <c:pt idx="930">
                  <c:v>2.7430326969493315E-4</c:v>
                </c:pt>
                <c:pt idx="931">
                  <c:v>-4.0494341761275927E-3</c:v>
                </c:pt>
                <c:pt idx="932">
                  <c:v>-1.1674544536735375E-2</c:v>
                </c:pt>
                <c:pt idx="933">
                  <c:v>-1.5638494469879107E-2</c:v>
                </c:pt>
                <c:pt idx="934">
                  <c:v>3.9717355824111893E-3</c:v>
                </c:pt>
                <c:pt idx="935">
                  <c:v>-1.2253335839127948E-2</c:v>
                </c:pt>
                <c:pt idx="936">
                  <c:v>8.0863046539052946E-4</c:v>
                </c:pt>
                <c:pt idx="937">
                  <c:v>-1.8726057737093797E-2</c:v>
                </c:pt>
                <c:pt idx="938">
                  <c:v>1.6816653912100171E-2</c:v>
                </c:pt>
                <c:pt idx="939">
                  <c:v>-2.5293663722884399E-2</c:v>
                </c:pt>
                <c:pt idx="940">
                  <c:v>1.395730706075542E-2</c:v>
                </c:pt>
                <c:pt idx="941">
                  <c:v>2.6894158473105487E-3</c:v>
                </c:pt>
                <c:pt idx="942">
                  <c:v>9.9308780126706915E-3</c:v>
                </c:pt>
                <c:pt idx="943">
                  <c:v>-1.5230552488299304E-4</c:v>
                </c:pt>
                <c:pt idx="944">
                  <c:v>6.1407517422598402E-3</c:v>
                </c:pt>
                <c:pt idx="945">
                  <c:v>-1.7600136259118479E-3</c:v>
                </c:pt>
                <c:pt idx="946">
                  <c:v>-1.7536376131571509E-3</c:v>
                </c:pt>
                <c:pt idx="947">
                  <c:v>-2.7262368246130292E-2</c:v>
                </c:pt>
                <c:pt idx="948">
                  <c:v>2.0470719159694839E-2</c:v>
                </c:pt>
                <c:pt idx="949">
                  <c:v>4.0177546491161377E-3</c:v>
                </c:pt>
                <c:pt idx="950">
                  <c:v>1.9493883151034754E-2</c:v>
                </c:pt>
                <c:pt idx="951">
                  <c:v>2.7289209547485772E-3</c:v>
                </c:pt>
                <c:pt idx="952">
                  <c:v>2.6096519842674841E-3</c:v>
                </c:pt>
                <c:pt idx="953">
                  <c:v>4.6665551155483497E-3</c:v>
                </c:pt>
                <c:pt idx="954">
                  <c:v>-4.9039564750728447E-4</c:v>
                </c:pt>
                <c:pt idx="955">
                  <c:v>1.3469353748738653E-2</c:v>
                </c:pt>
                <c:pt idx="956">
                  <c:v>2.1922212682000869E-4</c:v>
                </c:pt>
                <c:pt idx="957">
                  <c:v>-1.0063743127979381E-2</c:v>
                </c:pt>
                <c:pt idx="958">
                  <c:v>-9.8708487084864975E-4</c:v>
                </c:pt>
                <c:pt idx="959">
                  <c:v>1.0388483096783726E-2</c:v>
                </c:pt>
                <c:pt idx="960">
                  <c:v>-8.9290610320056866E-3</c:v>
                </c:pt>
                <c:pt idx="961">
                  <c:v>4.7952342748589722E-3</c:v>
                </c:pt>
                <c:pt idx="962">
                  <c:v>5.7176420921247221E-3</c:v>
                </c:pt>
                <c:pt idx="963">
                  <c:v>1.4427288655278302E-2</c:v>
                </c:pt>
                <c:pt idx="964">
                  <c:v>2.434219403589254E-2</c:v>
                </c:pt>
                <c:pt idx="965">
                  <c:v>-5.1813016483577513E-4</c:v>
                </c:pt>
                <c:pt idx="966">
                  <c:v>-1.460302955751581E-2</c:v>
                </c:pt>
                <c:pt idx="967">
                  <c:v>2.4128399465002181E-2</c:v>
                </c:pt>
                <c:pt idx="968">
                  <c:v>-1.5671797729330642E-2</c:v>
                </c:pt>
                <c:pt idx="969">
                  <c:v>-3.3434757996037121E-3</c:v>
                </c:pt>
                <c:pt idx="970">
                  <c:v>-1.4111006585136286E-2</c:v>
                </c:pt>
                <c:pt idx="971">
                  <c:v>-1.1765447213020454E-2</c:v>
                </c:pt>
                <c:pt idx="972">
                  <c:v>-1.2752662118215936E-3</c:v>
                </c:pt>
                <c:pt idx="973">
                  <c:v>1.1419085925885373E-2</c:v>
                </c:pt>
                <c:pt idx="974">
                  <c:v>-2.1182581407302541E-2</c:v>
                </c:pt>
                <c:pt idx="975">
                  <c:v>-6.587190448113291E-3</c:v>
                </c:pt>
                <c:pt idx="976">
                  <c:v>-7.2800452568417672E-3</c:v>
                </c:pt>
                <c:pt idx="977">
                  <c:v>-2.0645715780426867E-2</c:v>
                </c:pt>
                <c:pt idx="978">
                  <c:v>1.2619951542438541E-2</c:v>
                </c:pt>
                <c:pt idx="979">
                  <c:v>6.9142873291447061E-3</c:v>
                </c:pt>
                <c:pt idx="980">
                  <c:v>-7.3439297976444565E-3</c:v>
                </c:pt>
                <c:pt idx="981">
                  <c:v>-3.7792396282962239E-3</c:v>
                </c:pt>
                <c:pt idx="982">
                  <c:v>1.8920580861832459E-3</c:v>
                </c:pt>
                <c:pt idx="983">
                  <c:v>-2.5825031868183666E-2</c:v>
                </c:pt>
                <c:pt idx="984">
                  <c:v>2.0548609091789191E-3</c:v>
                </c:pt>
                <c:pt idx="985">
                  <c:v>1.5389526223133701E-2</c:v>
                </c:pt>
                <c:pt idx="986">
                  <c:v>-3.7057148028541626E-3</c:v>
                </c:pt>
                <c:pt idx="987">
                  <c:v>1.559511971238447E-2</c:v>
                </c:pt>
                <c:pt idx="988">
                  <c:v>9.9044391093536521E-3</c:v>
                </c:pt>
                <c:pt idx="989">
                  <c:v>-8.3250207426329281E-3</c:v>
                </c:pt>
                <c:pt idx="990">
                  <c:v>1.0970725929268498E-2</c:v>
                </c:pt>
                <c:pt idx="991">
                  <c:v>1.3799388140337097E-2</c:v>
                </c:pt>
                <c:pt idx="992">
                  <c:v>1.1135060765879477E-2</c:v>
                </c:pt>
                <c:pt idx="993">
                  <c:v>-6.3498398933231018E-4</c:v>
                </c:pt>
                <c:pt idx="994">
                  <c:v>-7.7698808194682214E-3</c:v>
                </c:pt>
                <c:pt idx="995">
                  <c:v>1.3392734624426986E-2</c:v>
                </c:pt>
                <c:pt idx="996">
                  <c:v>-2.3109490237142598E-3</c:v>
                </c:pt>
                <c:pt idx="997">
                  <c:v>8.8128048063264072E-3</c:v>
                </c:pt>
                <c:pt idx="998">
                  <c:v>-1.0762814475996074E-4</c:v>
                </c:pt>
                <c:pt idx="999">
                  <c:v>2.3501341011635123E-3</c:v>
                </c:pt>
                <c:pt idx="1000">
                  <c:v>6.7564544274911218E-3</c:v>
                </c:pt>
                <c:pt idx="1001">
                  <c:v>-1.5377777777777939E-3</c:v>
                </c:pt>
                <c:pt idx="1002">
                  <c:v>6.4009543564771199E-3</c:v>
                </c:pt>
                <c:pt idx="1003">
                  <c:v>1.9372644764078823E-3</c:v>
                </c:pt>
                <c:pt idx="1004">
                  <c:v>1.2801836401358036E-3</c:v>
                </c:pt>
                <c:pt idx="1005">
                  <c:v>1.9698439291067935E-2</c:v>
                </c:pt>
                <c:pt idx="1006">
                  <c:v>7.4452630486665106E-3</c:v>
                </c:pt>
                <c:pt idx="1007">
                  <c:v>1.8273893824299357E-2</c:v>
                </c:pt>
                <c:pt idx="1008">
                  <c:v>-1.1851577119544099E-2</c:v>
                </c:pt>
                <c:pt idx="1009">
                  <c:v>-3.454806019039781E-3</c:v>
                </c:pt>
                <c:pt idx="1010">
                  <c:v>9.8268320450596355E-3</c:v>
                </c:pt>
                <c:pt idx="1011">
                  <c:v>-2.0598282628782189E-3</c:v>
                </c:pt>
                <c:pt idx="1012">
                  <c:v>-1.0779083990214778E-2</c:v>
                </c:pt>
                <c:pt idx="1013">
                  <c:v>-1.1746623275143902E-2</c:v>
                </c:pt>
                <c:pt idx="1014">
                  <c:v>1.0218001407581818E-2</c:v>
                </c:pt>
                <c:pt idx="1015">
                  <c:v>3.5263660367933675E-4</c:v>
                </c:pt>
                <c:pt idx="1016">
                  <c:v>-2.1425869243732028E-2</c:v>
                </c:pt>
                <c:pt idx="1017">
                  <c:v>1.9074646798341012E-2</c:v>
                </c:pt>
                <c:pt idx="1018">
                  <c:v>1.7872692629346411E-2</c:v>
                </c:pt>
                <c:pt idx="1019">
                  <c:v>2.5410808063696427E-3</c:v>
                </c:pt>
                <c:pt idx="1020">
                  <c:v>-1.4295370057451712E-2</c:v>
                </c:pt>
                <c:pt idx="1021">
                  <c:v>1.7485514451263295E-2</c:v>
                </c:pt>
                <c:pt idx="1022">
                  <c:v>9.8813896283317208E-3</c:v>
                </c:pt>
                <c:pt idx="1023">
                  <c:v>1.0135050591836982E-2</c:v>
                </c:pt>
                <c:pt idx="1024">
                  <c:v>-8.4230693003898103E-3</c:v>
                </c:pt>
                <c:pt idx="1025">
                  <c:v>1.6531196908624462E-2</c:v>
                </c:pt>
                <c:pt idx="1026">
                  <c:v>1.5647913748044683E-3</c:v>
                </c:pt>
                <c:pt idx="1027">
                  <c:v>-1.1607172070804613E-2</c:v>
                </c:pt>
                <c:pt idx="1028">
                  <c:v>1.762763483485562E-3</c:v>
                </c:pt>
                <c:pt idx="1029">
                  <c:v>-3.5358458767740962E-3</c:v>
                </c:pt>
                <c:pt idx="1030">
                  <c:v>-7.453282263012161E-3</c:v>
                </c:pt>
                <c:pt idx="1031">
                  <c:v>-1.0374293136427862E-2</c:v>
                </c:pt>
                <c:pt idx="1032">
                  <c:v>-1.1977008195683597E-2</c:v>
                </c:pt>
                <c:pt idx="1033">
                  <c:v>1.4437287498505482E-3</c:v>
                </c:pt>
                <c:pt idx="1034">
                  <c:v>-1.081662074436782E-2</c:v>
                </c:pt>
                <c:pt idx="1035">
                  <c:v>-5.6657956691588728E-3</c:v>
                </c:pt>
                <c:pt idx="1036">
                  <c:v>1.104057171601535E-2</c:v>
                </c:pt>
                <c:pt idx="1037">
                  <c:v>-3.0109371649152828E-3</c:v>
                </c:pt>
                <c:pt idx="1038">
                  <c:v>-8.1738711453744495E-3</c:v>
                </c:pt>
                <c:pt idx="1039">
                  <c:v>2.3743428700313939E-2</c:v>
                </c:pt>
                <c:pt idx="1040">
                  <c:v>2.6522951250308102E-3</c:v>
                </c:pt>
                <c:pt idx="1041">
                  <c:v>-5.1046279706568097E-3</c:v>
                </c:pt>
                <c:pt idx="1042">
                  <c:v>-2.082059123343526E-2</c:v>
                </c:pt>
                <c:pt idx="1043">
                  <c:v>2.47855017394095E-2</c:v>
                </c:pt>
                <c:pt idx="1044">
                  <c:v>4.3089582310413613E-3</c:v>
                </c:pt>
                <c:pt idx="1045">
                  <c:v>5.689720571500822E-3</c:v>
                </c:pt>
                <c:pt idx="1046">
                  <c:v>1.0166792389573473E-2</c:v>
                </c:pt>
                <c:pt idx="1047">
                  <c:v>2.3232080183863057E-4</c:v>
                </c:pt>
                <c:pt idx="1048">
                  <c:v>1.4101915371917658E-3</c:v>
                </c:pt>
                <c:pt idx="1049">
                  <c:v>-1.0636094797094247E-2</c:v>
                </c:pt>
                <c:pt idx="1050">
                  <c:v>-6.2543432939539678E-3</c:v>
                </c:pt>
                <c:pt idx="1051">
                  <c:v>1.2890723734096997E-3</c:v>
                </c:pt>
                <c:pt idx="1052">
                  <c:v>-2.0026421413125795E-3</c:v>
                </c:pt>
                <c:pt idx="1053">
                  <c:v>6.9980186332798333E-4</c:v>
                </c:pt>
                <c:pt idx="1054">
                  <c:v>-1.6935157724455869E-3</c:v>
                </c:pt>
                <c:pt idx="1055">
                  <c:v>2.9792297889221606E-3</c:v>
                </c:pt>
                <c:pt idx="1056">
                  <c:v>1.2016156176371568E-2</c:v>
                </c:pt>
                <c:pt idx="1057">
                  <c:v>-7.6495825988631444E-4</c:v>
                </c:pt>
                <c:pt idx="1058">
                  <c:v>-5.4669817600851555E-3</c:v>
                </c:pt>
                <c:pt idx="1059">
                  <c:v>-3.0120733941884858E-3</c:v>
                </c:pt>
                <c:pt idx="1060">
                  <c:v>6.7137186448488679E-5</c:v>
                </c:pt>
                <c:pt idx="1061">
                  <c:v>-1.3745416096738282E-2</c:v>
                </c:pt>
                <c:pt idx="1062">
                  <c:v>8.2958248602472591E-3</c:v>
                </c:pt>
                <c:pt idx="1063">
                  <c:v>9.8730844528455118E-3</c:v>
                </c:pt>
                <c:pt idx="1064">
                  <c:v>-4.0861005732240087E-3</c:v>
                </c:pt>
                <c:pt idx="1065">
                  <c:v>-4.866384192641654E-3</c:v>
                </c:pt>
                <c:pt idx="1066">
                  <c:v>-1.8296024619534131E-3</c:v>
                </c:pt>
                <c:pt idx="1067">
                  <c:v>-2.5509342163058833E-3</c:v>
                </c:pt>
                <c:pt idx="1068">
                  <c:v>-1.7504191860169577E-2</c:v>
                </c:pt>
                <c:pt idx="1069">
                  <c:v>6.1886415156136802E-3</c:v>
                </c:pt>
                <c:pt idx="1070">
                  <c:v>9.2515654848090555E-4</c:v>
                </c:pt>
                <c:pt idx="1071">
                  <c:v>-3.7485557790235859E-3</c:v>
                </c:pt>
                <c:pt idx="1072">
                  <c:v>1.0222752927229932E-3</c:v>
                </c:pt>
                <c:pt idx="1073">
                  <c:v>-5.0889930144346011E-3</c:v>
                </c:pt>
                <c:pt idx="1074">
                  <c:v>7.9442436579748969E-3</c:v>
                </c:pt>
                <c:pt idx="1075">
                  <c:v>-1.5403837267016572E-3</c:v>
                </c:pt>
                <c:pt idx="1076">
                  <c:v>-1.4321956905565966E-2</c:v>
                </c:pt>
                <c:pt idx="1077">
                  <c:v>-2.1634218237785E-2</c:v>
                </c:pt>
                <c:pt idx="1078">
                  <c:v>-1.388259343198695E-2</c:v>
                </c:pt>
                <c:pt idx="1079">
                  <c:v>8.4269916090598147E-3</c:v>
                </c:pt>
                <c:pt idx="1080">
                  <c:v>-5.1211926211926374E-3</c:v>
                </c:pt>
                <c:pt idx="1081">
                  <c:v>1.0600547994430179E-2</c:v>
                </c:pt>
                <c:pt idx="1082">
                  <c:v>-1.7583003689052822E-2</c:v>
                </c:pt>
                <c:pt idx="1083">
                  <c:v>2.9678691965941847E-2</c:v>
                </c:pt>
                <c:pt idx="1084">
                  <c:v>1.4938882395845632E-3</c:v>
                </c:pt>
                <c:pt idx="1085">
                  <c:v>-9.5817210245071581E-3</c:v>
                </c:pt>
                <c:pt idx="1086">
                  <c:v>-7.229235880398744E-3</c:v>
                </c:pt>
                <c:pt idx="1087">
                  <c:v>-2.2604163877957086E-2</c:v>
                </c:pt>
                <c:pt idx="1088">
                  <c:v>-3.0860252360169109E-3</c:v>
                </c:pt>
                <c:pt idx="1089">
                  <c:v>5.1562442759276487E-3</c:v>
                </c:pt>
                <c:pt idx="1090">
                  <c:v>-2.9156909732029775E-2</c:v>
                </c:pt>
                <c:pt idx="1091">
                  <c:v>2.5527681579713257E-3</c:v>
                </c:pt>
                <c:pt idx="1092">
                  <c:v>-1.672860713516763E-2</c:v>
                </c:pt>
                <c:pt idx="1093">
                  <c:v>-3.8843824974293837E-3</c:v>
                </c:pt>
                <c:pt idx="1094">
                  <c:v>-1.6706808884810968E-2</c:v>
                </c:pt>
                <c:pt idx="1095">
                  <c:v>-1.604782270606531E-2</c:v>
                </c:pt>
                <c:pt idx="1096">
                  <c:v>1.2940955655000185E-2</c:v>
                </c:pt>
                <c:pt idx="1097">
                  <c:v>1.5213723558840936E-2</c:v>
                </c:pt>
                <c:pt idx="1098">
                  <c:v>-4.7646951459668551E-3</c:v>
                </c:pt>
                <c:pt idx="1099">
                  <c:v>1.4285300618707909E-2</c:v>
                </c:pt>
                <c:pt idx="1100">
                  <c:v>-1.665350246947651E-2</c:v>
                </c:pt>
                <c:pt idx="1101">
                  <c:v>5.8935673986046525E-3</c:v>
                </c:pt>
                <c:pt idx="1102">
                  <c:v>-2.5013950087550136E-3</c:v>
                </c:pt>
                <c:pt idx="1103">
                  <c:v>4.3980633089641145E-3</c:v>
                </c:pt>
                <c:pt idx="1104">
                  <c:v>-1.0850986191400921E-3</c:v>
                </c:pt>
                <c:pt idx="1105">
                  <c:v>9.7476568132661388E-3</c:v>
                </c:pt>
                <c:pt idx="1106">
                  <c:v>-1.4280410133379029E-2</c:v>
                </c:pt>
                <c:pt idx="1107">
                  <c:v>-8.8855407141270864E-3</c:v>
                </c:pt>
                <c:pt idx="1108">
                  <c:v>1.9041308139818126E-2</c:v>
                </c:pt>
                <c:pt idx="1109">
                  <c:v>3.1336960783376187E-2</c:v>
                </c:pt>
                <c:pt idx="1110">
                  <c:v>-1.299026425591098E-2</c:v>
                </c:pt>
                <c:pt idx="1111">
                  <c:v>-1.0850266324718836E-2</c:v>
                </c:pt>
                <c:pt idx="1112">
                  <c:v>-2.9365395938989944E-2</c:v>
                </c:pt>
                <c:pt idx="1113">
                  <c:v>-1.4216942916968331E-2</c:v>
                </c:pt>
                <c:pt idx="1114">
                  <c:v>7.5434991910588783E-4</c:v>
                </c:pt>
                <c:pt idx="1115">
                  <c:v>-1.4073890404165687E-2</c:v>
                </c:pt>
                <c:pt idx="1116">
                  <c:v>-1.1860451079411669E-2</c:v>
                </c:pt>
                <c:pt idx="1117">
                  <c:v>1.890518900098756E-2</c:v>
                </c:pt>
                <c:pt idx="1118">
                  <c:v>-2.6877422964709619E-2</c:v>
                </c:pt>
                <c:pt idx="1119">
                  <c:v>7.0640901903607977E-3</c:v>
                </c:pt>
                <c:pt idx="1120">
                  <c:v>-1.3193042556228517E-2</c:v>
                </c:pt>
                <c:pt idx="1121">
                  <c:v>-1.7791461751456822E-2</c:v>
                </c:pt>
                <c:pt idx="1122">
                  <c:v>1.0497969831485513E-2</c:v>
                </c:pt>
                <c:pt idx="1123">
                  <c:v>-1.5114923384410374E-2</c:v>
                </c:pt>
                <c:pt idx="1124">
                  <c:v>1.3846023760199576E-2</c:v>
                </c:pt>
                <c:pt idx="1125">
                  <c:v>1.4699443297679032E-3</c:v>
                </c:pt>
                <c:pt idx="1126">
                  <c:v>5.1424585948804998E-3</c:v>
                </c:pt>
                <c:pt idx="1127">
                  <c:v>7.9124247853599276E-3</c:v>
                </c:pt>
                <c:pt idx="1128">
                  <c:v>-1.7652921774334484E-2</c:v>
                </c:pt>
                <c:pt idx="1129">
                  <c:v>5.1567419432445253E-3</c:v>
                </c:pt>
                <c:pt idx="1130">
                  <c:v>1.6327422577422514E-2</c:v>
                </c:pt>
                <c:pt idx="1131">
                  <c:v>3.2969845901807478E-3</c:v>
                </c:pt>
                <c:pt idx="1132">
                  <c:v>3.867860022247812E-3</c:v>
                </c:pt>
                <c:pt idx="1133">
                  <c:v>2.4805318911006393E-3</c:v>
                </c:pt>
                <c:pt idx="1134">
                  <c:v>-1.8152317209208775E-3</c:v>
                </c:pt>
                <c:pt idx="1135">
                  <c:v>6.3801038290783258E-3</c:v>
                </c:pt>
                <c:pt idx="1136">
                  <c:v>1.821136898212173E-2</c:v>
                </c:pt>
                <c:pt idx="1137">
                  <c:v>-3.7079999603422554E-3</c:v>
                </c:pt>
                <c:pt idx="1138">
                  <c:v>4.9458149648220475E-3</c:v>
                </c:pt>
                <c:pt idx="1139">
                  <c:v>-3.0122987344780423E-2</c:v>
                </c:pt>
                <c:pt idx="1140">
                  <c:v>-5.1560075144980802E-2</c:v>
                </c:pt>
                <c:pt idx="1141">
                  <c:v>-1.7966714750145385E-2</c:v>
                </c:pt>
                <c:pt idx="1142">
                  <c:v>3.9134009317621813E-3</c:v>
                </c:pt>
                <c:pt idx="1143">
                  <c:v>-1.2229477408224373E-3</c:v>
                </c:pt>
                <c:pt idx="1144">
                  <c:v>2.0673444845304437E-2</c:v>
                </c:pt>
                <c:pt idx="1145">
                  <c:v>7.0050663553303449E-3</c:v>
                </c:pt>
                <c:pt idx="1146">
                  <c:v>7.1158857629102321E-3</c:v>
                </c:pt>
                <c:pt idx="1147">
                  <c:v>1.1332432089899052E-2</c:v>
                </c:pt>
                <c:pt idx="1148">
                  <c:v>1.2719696732353718E-2</c:v>
                </c:pt>
                <c:pt idx="1149">
                  <c:v>-3.1637019850476879E-2</c:v>
                </c:pt>
                <c:pt idx="1150">
                  <c:v>3.3565122940781816E-2</c:v>
                </c:pt>
                <c:pt idx="1151">
                  <c:v>-5.4708991438197994E-3</c:v>
                </c:pt>
                <c:pt idx="1152">
                  <c:v>7.4693353223935404E-3</c:v>
                </c:pt>
                <c:pt idx="1153">
                  <c:v>5.7378482040946859E-3</c:v>
                </c:pt>
                <c:pt idx="1154">
                  <c:v>7.3512120809348415E-3</c:v>
                </c:pt>
                <c:pt idx="1155">
                  <c:v>2.3648580070235684E-3</c:v>
                </c:pt>
                <c:pt idx="1156">
                  <c:v>-2.7319029151773526E-2</c:v>
                </c:pt>
                <c:pt idx="1157">
                  <c:v>1.1211625946013451E-2</c:v>
                </c:pt>
                <c:pt idx="1158">
                  <c:v>-1.5061047170005554E-2</c:v>
                </c:pt>
                <c:pt idx="1159">
                  <c:v>1.9430363208779756E-2</c:v>
                </c:pt>
                <c:pt idx="1160">
                  <c:v>8.2227735968995238E-3</c:v>
                </c:pt>
                <c:pt idx="1161">
                  <c:v>1.8101204035144531E-3</c:v>
                </c:pt>
                <c:pt idx="1162">
                  <c:v>-2.3631159023082986E-2</c:v>
                </c:pt>
                <c:pt idx="1163">
                  <c:v>-2.3631297694051128E-2</c:v>
                </c:pt>
                <c:pt idx="1164">
                  <c:v>9.029633810015673E-3</c:v>
                </c:pt>
                <c:pt idx="1165">
                  <c:v>-3.3716402317409105E-2</c:v>
                </c:pt>
                <c:pt idx="1166">
                  <c:v>-3.1518249131773819E-2</c:v>
                </c:pt>
                <c:pt idx="1167">
                  <c:v>1.6553901668922039E-2</c:v>
                </c:pt>
                <c:pt idx="1168">
                  <c:v>1.5330345653813658E-2</c:v>
                </c:pt>
                <c:pt idx="1169">
                  <c:v>1.2291052114060964E-2</c:v>
                </c:pt>
                <c:pt idx="1170">
                  <c:v>2.7564621445146056E-2</c:v>
                </c:pt>
                <c:pt idx="1171">
                  <c:v>-6.2599124032392279E-3</c:v>
                </c:pt>
                <c:pt idx="1172">
                  <c:v>-4.8090642934902755E-3</c:v>
                </c:pt>
                <c:pt idx="1173">
                  <c:v>1.2755156226767763E-2</c:v>
                </c:pt>
                <c:pt idx="1174">
                  <c:v>-6.847806709382529E-3</c:v>
                </c:pt>
                <c:pt idx="1175">
                  <c:v>-3.8645914725571437E-3</c:v>
                </c:pt>
                <c:pt idx="1176">
                  <c:v>8.4799660801400183E-5</c:v>
                </c:pt>
                <c:pt idx="1177">
                  <c:v>5.023953872896096E-3</c:v>
                </c:pt>
                <c:pt idx="1178">
                  <c:v>-1.6631161544789164E-2</c:v>
                </c:pt>
                <c:pt idx="1179">
                  <c:v>6.6169767815968238E-3</c:v>
                </c:pt>
                <c:pt idx="1180">
                  <c:v>-2.0135944258592255E-3</c:v>
                </c:pt>
                <c:pt idx="1181">
                  <c:v>2.2674623424038955E-2</c:v>
                </c:pt>
                <c:pt idx="1182">
                  <c:v>3.6013653872249982E-3</c:v>
                </c:pt>
                <c:pt idx="1183">
                  <c:v>-3.786066443385811E-3</c:v>
                </c:pt>
                <c:pt idx="1184">
                  <c:v>5.6589195848734293E-3</c:v>
                </c:pt>
                <c:pt idx="1185">
                  <c:v>1.6829318936876995E-2</c:v>
                </c:pt>
                <c:pt idx="1186">
                  <c:v>-5.4114211617197648E-3</c:v>
                </c:pt>
                <c:pt idx="1187">
                  <c:v>1.817043249735649E-2</c:v>
                </c:pt>
                <c:pt idx="1188">
                  <c:v>1.4942378076446146E-2</c:v>
                </c:pt>
                <c:pt idx="1189">
                  <c:v>-2.3742586650507E-3</c:v>
                </c:pt>
                <c:pt idx="1190">
                  <c:v>-1.7226957699354917E-3</c:v>
                </c:pt>
                <c:pt idx="1191">
                  <c:v>1.1002384016119512E-2</c:v>
                </c:pt>
                <c:pt idx="1192">
                  <c:v>-3.4335102709316043E-3</c:v>
                </c:pt>
                <c:pt idx="1193">
                  <c:v>-1.3009128170603713E-2</c:v>
                </c:pt>
                <c:pt idx="1194">
                  <c:v>-4.2932231272318471E-3</c:v>
                </c:pt>
                <c:pt idx="1195">
                  <c:v>-9.0969535783365293E-3</c:v>
                </c:pt>
                <c:pt idx="1196">
                  <c:v>-2.8059901790343757E-2</c:v>
                </c:pt>
                <c:pt idx="1197">
                  <c:v>4.0794552358238692E-3</c:v>
                </c:pt>
                <c:pt idx="1198">
                  <c:v>1.2240730901855382E-2</c:v>
                </c:pt>
                <c:pt idx="1199">
                  <c:v>6.710166107486139E-3</c:v>
                </c:pt>
                <c:pt idx="1200">
                  <c:v>-2.2378294383446795E-2</c:v>
                </c:pt>
                <c:pt idx="1201">
                  <c:v>2.4574135461000561E-3</c:v>
                </c:pt>
                <c:pt idx="1202">
                  <c:v>1.9204289409997462E-2</c:v>
                </c:pt>
                <c:pt idx="1203">
                  <c:v>1.9876157822015326E-2</c:v>
                </c:pt>
                <c:pt idx="1204">
                  <c:v>-1.5655263078668291E-3</c:v>
                </c:pt>
                <c:pt idx="1205">
                  <c:v>5.2869103738026465E-3</c:v>
                </c:pt>
                <c:pt idx="1206">
                  <c:v>-1.458752012157925E-2</c:v>
                </c:pt>
                <c:pt idx="1207">
                  <c:v>-1.01767487164919E-2</c:v>
                </c:pt>
                <c:pt idx="1208">
                  <c:v>-1.7610578647942136E-2</c:v>
                </c:pt>
                <c:pt idx="1209">
                  <c:v>-1.2917766624581316E-2</c:v>
                </c:pt>
                <c:pt idx="1210">
                  <c:v>-8.0973371811541017E-3</c:v>
                </c:pt>
                <c:pt idx="1211">
                  <c:v>1.038014344633552E-2</c:v>
                </c:pt>
                <c:pt idx="1212">
                  <c:v>-3.289841467402202E-2</c:v>
                </c:pt>
                <c:pt idx="1213">
                  <c:v>-6.1185760404851384E-3</c:v>
                </c:pt>
                <c:pt idx="1214">
                  <c:v>1.2510013497645993E-3</c:v>
                </c:pt>
                <c:pt idx="1215">
                  <c:v>2.2731009085827654E-2</c:v>
                </c:pt>
                <c:pt idx="1216">
                  <c:v>1.8046401971815926E-2</c:v>
                </c:pt>
                <c:pt idx="1217">
                  <c:v>1.8410720112843303E-2</c:v>
                </c:pt>
                <c:pt idx="1218">
                  <c:v>-1.1865878364410653E-2</c:v>
                </c:pt>
                <c:pt idx="1219">
                  <c:v>8.3891213389121148E-3</c:v>
                </c:pt>
                <c:pt idx="1220">
                  <c:v>-1.9875106325594871E-2</c:v>
                </c:pt>
                <c:pt idx="1221">
                  <c:v>-6.8793260377198739E-3</c:v>
                </c:pt>
                <c:pt idx="1222">
                  <c:v>-1.3885928641459539E-2</c:v>
                </c:pt>
                <c:pt idx="1223">
                  <c:v>1.2590102990284522E-2</c:v>
                </c:pt>
                <c:pt idx="1224">
                  <c:v>6.2541356272279173E-3</c:v>
                </c:pt>
                <c:pt idx="1225">
                  <c:v>1.0606253447022724E-5</c:v>
                </c:pt>
                <c:pt idx="1226">
                  <c:v>3.2560852733732157E-3</c:v>
                </c:pt>
                <c:pt idx="1227">
                  <c:v>9.1973951285521452E-3</c:v>
                </c:pt>
                <c:pt idx="1228">
                  <c:v>-2.9509124049359913E-2</c:v>
                </c:pt>
                <c:pt idx="1229">
                  <c:v>9.8116466080197719E-3</c:v>
                </c:pt>
                <c:pt idx="1230">
                  <c:v>-3.0998140111589416E-4</c:v>
                </c:pt>
                <c:pt idx="1231">
                  <c:v>4.1486233627372315E-3</c:v>
                </c:pt>
                <c:pt idx="1232">
                  <c:v>1.0456486322447426E-2</c:v>
                </c:pt>
                <c:pt idx="1233">
                  <c:v>-3.6039833500185179E-3</c:v>
                </c:pt>
                <c:pt idx="1234">
                  <c:v>5.3303438283291669E-3</c:v>
                </c:pt>
                <c:pt idx="1235">
                  <c:v>1.1151204014433348E-2</c:v>
                </c:pt>
                <c:pt idx="1236">
                  <c:v>3.7558392375958609E-3</c:v>
                </c:pt>
                <c:pt idx="1237">
                  <c:v>-3.9490868384501601E-3</c:v>
                </c:pt>
                <c:pt idx="1238">
                  <c:v>-1.1020115092042449E-2</c:v>
                </c:pt>
                <c:pt idx="1239">
                  <c:v>1.16795387108316E-3</c:v>
                </c:pt>
                <c:pt idx="1240">
                  <c:v>-1.1728972453730431E-2</c:v>
                </c:pt>
                <c:pt idx="1241">
                  <c:v>7.8802122659066155E-3</c:v>
                </c:pt>
                <c:pt idx="1242">
                  <c:v>-1.513073205731533E-2</c:v>
                </c:pt>
                <c:pt idx="1243">
                  <c:v>-4.4996785943860421E-3</c:v>
                </c:pt>
                <c:pt idx="1244">
                  <c:v>-1.972664657770129E-2</c:v>
                </c:pt>
                <c:pt idx="1245">
                  <c:v>1.3734122322614633E-2</c:v>
                </c:pt>
                <c:pt idx="1246">
                  <c:v>-1.0299118456106902E-2</c:v>
                </c:pt>
                <c:pt idx="1247">
                  <c:v>-6.0730738507664703E-3</c:v>
                </c:pt>
                <c:pt idx="1248">
                  <c:v>1.1779989431037445E-2</c:v>
                </c:pt>
                <c:pt idx="1249">
                  <c:v>1.5418598071859234E-2</c:v>
                </c:pt>
                <c:pt idx="1250">
                  <c:v>-6.8046164232364497E-3</c:v>
                </c:pt>
                <c:pt idx="1251">
                  <c:v>4.3157395019634162E-4</c:v>
                </c:pt>
                <c:pt idx="1252">
                  <c:v>-3.0628531987403822E-3</c:v>
                </c:pt>
                <c:pt idx="1253">
                  <c:v>-7.7672003461704353E-3</c:v>
                </c:pt>
                <c:pt idx="1254">
                  <c:v>1.6026689343887259E-3</c:v>
                </c:pt>
                <c:pt idx="1255">
                  <c:v>-7.1841426378874466E-4</c:v>
                </c:pt>
                <c:pt idx="1256">
                  <c:v>-5.7950175920176211E-3</c:v>
                </c:pt>
                <c:pt idx="1257">
                  <c:v>9.0499720612242564E-3</c:v>
                </c:pt>
                <c:pt idx="1258">
                  <c:v>-2.5245121990944329E-2</c:v>
                </c:pt>
                <c:pt idx="1259">
                  <c:v>-1.637481620104269E-2</c:v>
                </c:pt>
                <c:pt idx="1260">
                  <c:v>1.5684808951099662E-2</c:v>
                </c:pt>
                <c:pt idx="1261">
                  <c:v>1.1963829763510897E-2</c:v>
                </c:pt>
                <c:pt idx="1262">
                  <c:v>8.0321727633318237E-3</c:v>
                </c:pt>
                <c:pt idx="1263">
                  <c:v>4.4923433418225288E-3</c:v>
                </c:pt>
                <c:pt idx="1264">
                  <c:v>7.9434167573451376E-4</c:v>
                </c:pt>
                <c:pt idx="1265">
                  <c:v>5.3602687745316017E-3</c:v>
                </c:pt>
                <c:pt idx="1266">
                  <c:v>3.5039906560249273E-3</c:v>
                </c:pt>
                <c:pt idx="1267">
                  <c:v>1.1240435391744869E-2</c:v>
                </c:pt>
                <c:pt idx="1268">
                  <c:v>2.2710560250658023E-2</c:v>
                </c:pt>
                <c:pt idx="1269">
                  <c:v>1.3880205076903891E-2</c:v>
                </c:pt>
                <c:pt idx="1270">
                  <c:v>1.6547442854793527E-2</c:v>
                </c:pt>
                <c:pt idx="1271">
                  <c:v>-4.4486684326532034E-3</c:v>
                </c:pt>
                <c:pt idx="1272">
                  <c:v>1.633051002376459E-2</c:v>
                </c:pt>
                <c:pt idx="1273">
                  <c:v>4.676539360872904E-3</c:v>
                </c:pt>
                <c:pt idx="1274">
                  <c:v>1.5834178751168739E-2</c:v>
                </c:pt>
                <c:pt idx="1275">
                  <c:v>6.1683670472124409E-4</c:v>
                </c:pt>
                <c:pt idx="1276">
                  <c:v>-4.6772410149025631E-3</c:v>
                </c:pt>
                <c:pt idx="1277">
                  <c:v>2.6396248488482887E-2</c:v>
                </c:pt>
                <c:pt idx="1278">
                  <c:v>1.1206467185166016E-3</c:v>
                </c:pt>
                <c:pt idx="1279">
                  <c:v>-7.7496388285602455E-4</c:v>
                </c:pt>
                <c:pt idx="1280">
                  <c:v>-1.0972807353504439E-2</c:v>
                </c:pt>
                <c:pt idx="1281">
                  <c:v>-5.7021705036111488E-3</c:v>
                </c:pt>
                <c:pt idx="1282">
                  <c:v>1.6746993817243828E-3</c:v>
                </c:pt>
                <c:pt idx="1283">
                  <c:v>1.1858821699699906E-3</c:v>
                </c:pt>
                <c:pt idx="1284">
                  <c:v>1.8932222642938721E-3</c:v>
                </c:pt>
                <c:pt idx="1285">
                  <c:v>-2.8296218772409952E-3</c:v>
                </c:pt>
                <c:pt idx="1286">
                  <c:v>1.8328118015199051E-2</c:v>
                </c:pt>
                <c:pt idx="1287">
                  <c:v>-5.79264801313143E-3</c:v>
                </c:pt>
                <c:pt idx="1288">
                  <c:v>-1.950451617857377E-2</c:v>
                </c:pt>
                <c:pt idx="1289">
                  <c:v>4.4249087117837491E-3</c:v>
                </c:pt>
                <c:pt idx="1290">
                  <c:v>5.3703180280893856E-3</c:v>
                </c:pt>
                <c:pt idx="1291">
                  <c:v>-8.1627113386070638E-3</c:v>
                </c:pt>
                <c:pt idx="1292">
                  <c:v>5.8645293715126017E-5</c:v>
                </c:pt>
                <c:pt idx="1293">
                  <c:v>2.5215997497947938E-3</c:v>
                </c:pt>
                <c:pt idx="1294">
                  <c:v>5.0792598514243729E-3</c:v>
                </c:pt>
                <c:pt idx="1295">
                  <c:v>7.2748435908627958E-3</c:v>
                </c:pt>
                <c:pt idx="1296">
                  <c:v>1.1093456593962138E-2</c:v>
                </c:pt>
                <c:pt idx="1297">
                  <c:v>6.5906644951761219E-3</c:v>
                </c:pt>
                <c:pt idx="1298">
                  <c:v>-7.9762321528258021E-3</c:v>
                </c:pt>
                <c:pt idx="1299">
                  <c:v>3.8914217042137298E-3</c:v>
                </c:pt>
                <c:pt idx="1300">
                  <c:v>-1.1106466262564896E-2</c:v>
                </c:pt>
                <c:pt idx="1301">
                  <c:v>8.9157899793439986E-3</c:v>
                </c:pt>
                <c:pt idx="1302">
                  <c:v>-4.1518669117158128E-3</c:v>
                </c:pt>
                <c:pt idx="1303">
                  <c:v>-2.534017996309027E-3</c:v>
                </c:pt>
                <c:pt idx="1304">
                  <c:v>-1.1225937571899504E-2</c:v>
                </c:pt>
                <c:pt idx="1305">
                  <c:v>-7.2715990731136142E-3</c:v>
                </c:pt>
                <c:pt idx="1306">
                  <c:v>-6.3775136486605008E-3</c:v>
                </c:pt>
                <c:pt idx="1307">
                  <c:v>8.4924020523304833E-3</c:v>
                </c:pt>
                <c:pt idx="1308">
                  <c:v>4.3371474240268661E-3</c:v>
                </c:pt>
                <c:pt idx="1309">
                  <c:v>2.5231205178218763E-3</c:v>
                </c:pt>
                <c:pt idx="1310">
                  <c:v>8.6538182310976555E-3</c:v>
                </c:pt>
                <c:pt idx="1311">
                  <c:v>1.1660156812314748E-2</c:v>
                </c:pt>
                <c:pt idx="1312">
                  <c:v>2.5707672459586864E-3</c:v>
                </c:pt>
                <c:pt idx="1313">
                  <c:v>-1.4041462053043345E-2</c:v>
                </c:pt>
                <c:pt idx="1314">
                  <c:v>1.0556317956298153E-3</c:v>
                </c:pt>
                <c:pt idx="1315">
                  <c:v>-3.3658316796564308E-2</c:v>
                </c:pt>
                <c:pt idx="1316">
                  <c:v>-5.5653657665522644E-3</c:v>
                </c:pt>
                <c:pt idx="1317">
                  <c:v>-1.8774752845641941E-2</c:v>
                </c:pt>
                <c:pt idx="1318">
                  <c:v>-5.442308278856036E-2</c:v>
                </c:pt>
                <c:pt idx="1319">
                  <c:v>2.526718706320047E-3</c:v>
                </c:pt>
                <c:pt idx="1320">
                  <c:v>1.7631728531440089E-2</c:v>
                </c:pt>
                <c:pt idx="1321">
                  <c:v>3.5095115139378479E-3</c:v>
                </c:pt>
                <c:pt idx="1322">
                  <c:v>-5.6816988384548808E-3</c:v>
                </c:pt>
                <c:pt idx="1323">
                  <c:v>9.3581334431805125E-3</c:v>
                </c:pt>
                <c:pt idx="1324">
                  <c:v>3.839352050479794E-2</c:v>
                </c:pt>
                <c:pt idx="1325">
                  <c:v>4.4138987423411758E-3</c:v>
                </c:pt>
                <c:pt idx="1326">
                  <c:v>-1.7367312130029153E-2</c:v>
                </c:pt>
                <c:pt idx="1327">
                  <c:v>1.1588846118502357E-2</c:v>
                </c:pt>
                <c:pt idx="1328">
                  <c:v>-1.1001877384581199E-2</c:v>
                </c:pt>
                <c:pt idx="1329">
                  <c:v>-9.6036087524494634E-3</c:v>
                </c:pt>
                <c:pt idx="1330">
                  <c:v>-7.934626917964014E-4</c:v>
                </c:pt>
                <c:pt idx="1331">
                  <c:v>-7.3737186230224796E-3</c:v>
                </c:pt>
                <c:pt idx="1332">
                  <c:v>1.6145286802215005E-2</c:v>
                </c:pt>
                <c:pt idx="1333">
                  <c:v>1.3670057768007777E-2</c:v>
                </c:pt>
                <c:pt idx="1334">
                  <c:v>-1.2507312743337816E-2</c:v>
                </c:pt>
                <c:pt idx="1335">
                  <c:v>-3.0642887785740285E-4</c:v>
                </c:pt>
                <c:pt idx="1336">
                  <c:v>-8.7972045120157071E-3</c:v>
                </c:pt>
                <c:pt idx="1337">
                  <c:v>1.5668326272278213E-3</c:v>
                </c:pt>
                <c:pt idx="1338">
                  <c:v>-1.67244733077406E-2</c:v>
                </c:pt>
                <c:pt idx="1339">
                  <c:v>3.1401117879796521E-3</c:v>
                </c:pt>
                <c:pt idx="1340">
                  <c:v>-2.4416202341451532E-3</c:v>
                </c:pt>
                <c:pt idx="1341">
                  <c:v>8.4619890381155936E-3</c:v>
                </c:pt>
                <c:pt idx="1342">
                  <c:v>-1.2602034995280696E-2</c:v>
                </c:pt>
                <c:pt idx="1343">
                  <c:v>-2.6050967457299712E-3</c:v>
                </c:pt>
                <c:pt idx="1344">
                  <c:v>-1.0637177461822035E-2</c:v>
                </c:pt>
                <c:pt idx="1345">
                  <c:v>-1.4796678731104938E-2</c:v>
                </c:pt>
                <c:pt idx="1346">
                  <c:v>-1.2360886007563538E-2</c:v>
                </c:pt>
                <c:pt idx="1347">
                  <c:v>-1.7252696759512486E-2</c:v>
                </c:pt>
                <c:pt idx="1348">
                  <c:v>-1.4471941132595872E-3</c:v>
                </c:pt>
                <c:pt idx="1349">
                  <c:v>-2.5329156400851767E-2</c:v>
                </c:pt>
                <c:pt idx="1350">
                  <c:v>1.9318974687453517E-2</c:v>
                </c:pt>
                <c:pt idx="1351">
                  <c:v>-7.563176085102573E-3</c:v>
                </c:pt>
                <c:pt idx="1352">
                  <c:v>-1.809095226249869E-3</c:v>
                </c:pt>
                <c:pt idx="1353">
                  <c:v>-4.6102263202012295E-3</c:v>
                </c:pt>
                <c:pt idx="1354">
                  <c:v>-3.1863442389755073E-4</c:v>
                </c:pt>
                <c:pt idx="1355">
                  <c:v>-1.6153084339818154E-2</c:v>
                </c:pt>
                <c:pt idx="1356">
                  <c:v>-1.918359790808526E-2</c:v>
                </c:pt>
                <c:pt idx="1357">
                  <c:v>9.6968267075615341E-3</c:v>
                </c:pt>
                <c:pt idx="1358">
                  <c:v>1.698756893167595E-2</c:v>
                </c:pt>
                <c:pt idx="1359">
                  <c:v>-5.7440893320772918E-3</c:v>
                </c:pt>
                <c:pt idx="1360">
                  <c:v>1.3923231576271525E-2</c:v>
                </c:pt>
                <c:pt idx="1361">
                  <c:v>4.3190390992694826E-3</c:v>
                </c:pt>
                <c:pt idx="1362">
                  <c:v>3.093157835016452E-2</c:v>
                </c:pt>
                <c:pt idx="1363">
                  <c:v>6.4057409527164422E-3</c:v>
                </c:pt>
                <c:pt idx="1364">
                  <c:v>-2.3731927644961167E-3</c:v>
                </c:pt>
                <c:pt idx="1365">
                  <c:v>3.6603413687637698E-2</c:v>
                </c:pt>
                <c:pt idx="1366">
                  <c:v>3.9022842639593281E-3</c:v>
                </c:pt>
                <c:pt idx="1367">
                  <c:v>-1.2872778602955803E-2</c:v>
                </c:pt>
                <c:pt idx="1368">
                  <c:v>-1.9635672895301649E-3</c:v>
                </c:pt>
                <c:pt idx="1369">
                  <c:v>-2.1812816098713661E-2</c:v>
                </c:pt>
                <c:pt idx="1370">
                  <c:v>2.9295060284423879E-3</c:v>
                </c:pt>
                <c:pt idx="1371">
                  <c:v>1.5563863064162759E-2</c:v>
                </c:pt>
                <c:pt idx="1372">
                  <c:v>2.0444520761115775E-2</c:v>
                </c:pt>
                <c:pt idx="1373">
                  <c:v>-4.2068066131081261E-5</c:v>
                </c:pt>
                <c:pt idx="1374">
                  <c:v>-4.3121581825827536E-4</c:v>
                </c:pt>
                <c:pt idx="1375">
                  <c:v>-1.5888214312019182E-3</c:v>
                </c:pt>
                <c:pt idx="1376">
                  <c:v>1.2203861394486175E-2</c:v>
                </c:pt>
                <c:pt idx="1377">
                  <c:v>2.9569164775211025E-3</c:v>
                </c:pt>
                <c:pt idx="1378">
                  <c:v>-6.2285892245406418E-3</c:v>
                </c:pt>
                <c:pt idx="1379">
                  <c:v>7.6256137052126485E-3</c:v>
                </c:pt>
                <c:pt idx="1380">
                  <c:v>8.9778146381919634E-3</c:v>
                </c:pt>
                <c:pt idx="1381">
                  <c:v>3.1707868401043927E-2</c:v>
                </c:pt>
                <c:pt idx="1382">
                  <c:v>4.5313309166234656E-3</c:v>
                </c:pt>
                <c:pt idx="1383">
                  <c:v>-8.0204625893502517E-3</c:v>
                </c:pt>
                <c:pt idx="1384">
                  <c:v>1.7989566051685021E-4</c:v>
                </c:pt>
                <c:pt idx="1385">
                  <c:v>2.2782685159278677E-3</c:v>
                </c:pt>
                <c:pt idx="1386">
                  <c:v>-8.7633593874620799E-3</c:v>
                </c:pt>
                <c:pt idx="1387">
                  <c:v>-1.8848378174503404E-2</c:v>
                </c:pt>
                <c:pt idx="1388">
                  <c:v>1.7549794466484202E-2</c:v>
                </c:pt>
                <c:pt idx="1389">
                  <c:v>8.3716994247605443E-3</c:v>
                </c:pt>
                <c:pt idx="1390">
                  <c:v>-2.2658700821228107E-2</c:v>
                </c:pt>
                <c:pt idx="1391">
                  <c:v>9.3942305726494538E-3</c:v>
                </c:pt>
                <c:pt idx="1392">
                  <c:v>1.7357840903336863E-2</c:v>
                </c:pt>
                <c:pt idx="1393">
                  <c:v>1.7091549786480014E-2</c:v>
                </c:pt>
                <c:pt idx="1394">
                  <c:v>2.808878797369361E-3</c:v>
                </c:pt>
                <c:pt idx="1395">
                  <c:v>-6.3827918370534505E-3</c:v>
                </c:pt>
                <c:pt idx="1396">
                  <c:v>1.3898574782190157E-2</c:v>
                </c:pt>
                <c:pt idx="1397">
                  <c:v>8.1182670696736039E-3</c:v>
                </c:pt>
                <c:pt idx="1398">
                  <c:v>-1.2896158059618157E-2</c:v>
                </c:pt>
                <c:pt idx="1399">
                  <c:v>7.8271028037382815E-3</c:v>
                </c:pt>
                <c:pt idx="1400">
                  <c:v>5.3707352884354792E-3</c:v>
                </c:pt>
                <c:pt idx="1401">
                  <c:v>-5.9857801691007096E-3</c:v>
                </c:pt>
                <c:pt idx="1402">
                  <c:v>-5.6545231352155096E-3</c:v>
                </c:pt>
                <c:pt idx="1403">
                  <c:v>-1.5067268061279594E-3</c:v>
                </c:pt>
                <c:pt idx="1404">
                  <c:v>-2.038610940740097E-2</c:v>
                </c:pt>
                <c:pt idx="1405">
                  <c:v>-9.4908718682608032E-3</c:v>
                </c:pt>
                <c:pt idx="1406">
                  <c:v>8.6988802825380997E-3</c:v>
                </c:pt>
                <c:pt idx="1407">
                  <c:v>-1.4969910976276986E-2</c:v>
                </c:pt>
                <c:pt idx="1408">
                  <c:v>1.1198626678784239E-2</c:v>
                </c:pt>
                <c:pt idx="1409">
                  <c:v>1.847432069423524E-3</c:v>
                </c:pt>
                <c:pt idx="1410">
                  <c:v>-2.6633706790000426E-2</c:v>
                </c:pt>
                <c:pt idx="1411">
                  <c:v>-8.1001925203784547E-3</c:v>
                </c:pt>
                <c:pt idx="1412">
                  <c:v>-3.9644438938272698E-3</c:v>
                </c:pt>
                <c:pt idx="1413">
                  <c:v>7.4732837878458457E-3</c:v>
                </c:pt>
                <c:pt idx="1414">
                  <c:v>-5.1132739356777165E-3</c:v>
                </c:pt>
                <c:pt idx="1415">
                  <c:v>-1.2099150991199254E-3</c:v>
                </c:pt>
                <c:pt idx="1416">
                  <c:v>1.7632320053010821E-2</c:v>
                </c:pt>
                <c:pt idx="1417">
                  <c:v>2.4418285225920935E-4</c:v>
                </c:pt>
                <c:pt idx="1418">
                  <c:v>-9.5614936273661928E-3</c:v>
                </c:pt>
                <c:pt idx="1419">
                  <c:v>-8.3186985858218468E-4</c:v>
                </c:pt>
                <c:pt idx="1420">
                  <c:v>8.2228389351423573E-3</c:v>
                </c:pt>
                <c:pt idx="1421">
                  <c:v>1.6291161178509549E-2</c:v>
                </c:pt>
                <c:pt idx="1422">
                  <c:v>5.0557740149265347E-3</c:v>
                </c:pt>
                <c:pt idx="1423">
                  <c:v>1.2635739380389734E-2</c:v>
                </c:pt>
                <c:pt idx="1424">
                  <c:v>2.217666423544718E-3</c:v>
                </c:pt>
                <c:pt idx="1425">
                  <c:v>-1.2096417296893352E-2</c:v>
                </c:pt>
                <c:pt idx="1426">
                  <c:v>1.6425592067932267E-2</c:v>
                </c:pt>
                <c:pt idx="1427">
                  <c:v>6.219210013417957E-3</c:v>
                </c:pt>
                <c:pt idx="1428">
                  <c:v>7.1346531955069461E-3</c:v>
                </c:pt>
                <c:pt idx="1429">
                  <c:v>4.9965690869906276E-3</c:v>
                </c:pt>
                <c:pt idx="1430">
                  <c:v>5.8852944570526311E-3</c:v>
                </c:pt>
                <c:pt idx="1431">
                  <c:v>-4.3690248565964977E-3</c:v>
                </c:pt>
                <c:pt idx="1432">
                  <c:v>-1.0648819411770493E-2</c:v>
                </c:pt>
                <c:pt idx="1433">
                  <c:v>4.7460061727197826E-3</c:v>
                </c:pt>
                <c:pt idx="1434">
                  <c:v>-1.4817963157945608E-2</c:v>
                </c:pt>
                <c:pt idx="1435">
                  <c:v>-1.088352665483546E-3</c:v>
                </c:pt>
                <c:pt idx="1436">
                  <c:v>-2.0122106833663348E-3</c:v>
                </c:pt>
                <c:pt idx="1437">
                  <c:v>1.7369409774473144E-2</c:v>
                </c:pt>
                <c:pt idx="1438">
                  <c:v>7.2699852086736926E-3</c:v>
                </c:pt>
                <c:pt idx="1439">
                  <c:v>-6.0177942432647555E-3</c:v>
                </c:pt>
                <c:pt idx="1440">
                  <c:v>2.9981460739252976E-2</c:v>
                </c:pt>
                <c:pt idx="1441">
                  <c:v>2.2499507823267218E-4</c:v>
                </c:pt>
                <c:pt idx="1442">
                  <c:v>-1.0338072788280367E-2</c:v>
                </c:pt>
                <c:pt idx="1443">
                  <c:v>-3.0590017994128402E-3</c:v>
                </c:pt>
                <c:pt idx="1444">
                  <c:v>-6.3077697664036207E-3</c:v>
                </c:pt>
                <c:pt idx="1445">
                  <c:v>6.5772492184737619E-3</c:v>
                </c:pt>
                <c:pt idx="1446">
                  <c:v>-4.435326856046644E-3</c:v>
                </c:pt>
                <c:pt idx="1447">
                  <c:v>-1.0846752652064525E-2</c:v>
                </c:pt>
                <c:pt idx="1448">
                  <c:v>-2.1410591491700923E-2</c:v>
                </c:pt>
                <c:pt idx="1449">
                  <c:v>-8.3376861442635772E-3</c:v>
                </c:pt>
                <c:pt idx="1450">
                  <c:v>2.9417318452409761E-3</c:v>
                </c:pt>
                <c:pt idx="1451">
                  <c:v>-4.9743848905536167E-2</c:v>
                </c:pt>
                <c:pt idx="1452">
                  <c:v>1.3775196304368147E-2</c:v>
                </c:pt>
                <c:pt idx="1453">
                  <c:v>-1.1191343166903244E-2</c:v>
                </c:pt>
                <c:pt idx="1454">
                  <c:v>7.7811297201706214E-3</c:v>
                </c:pt>
                <c:pt idx="1455">
                  <c:v>3.659241520262603E-2</c:v>
                </c:pt>
                <c:pt idx="1456">
                  <c:v>-9.4699421447277925E-3</c:v>
                </c:pt>
                <c:pt idx="1457">
                  <c:v>5.7101495898342746E-3</c:v>
                </c:pt>
                <c:pt idx="1458">
                  <c:v>1.9582167133146772E-2</c:v>
                </c:pt>
                <c:pt idx="1459">
                  <c:v>5.8922146295551829E-3</c:v>
                </c:pt>
                <c:pt idx="1460">
                  <c:v>-4.6783625730995927E-4</c:v>
                </c:pt>
                <c:pt idx="1461">
                  <c:v>-3.0521101489975775E-3</c:v>
                </c:pt>
                <c:pt idx="1462">
                  <c:v>-9.8983753753460069E-3</c:v>
                </c:pt>
                <c:pt idx="1463">
                  <c:v>-1.8670907959338777E-3</c:v>
                </c:pt>
                <c:pt idx="1464">
                  <c:v>-6.9280864625240031E-5</c:v>
                </c:pt>
                <c:pt idx="1465">
                  <c:v>1.56684581959994E-2</c:v>
                </c:pt>
                <c:pt idx="1466">
                  <c:v>4.0735182333793011E-3</c:v>
                </c:pt>
                <c:pt idx="1467">
                  <c:v>6.6193027408961913E-3</c:v>
                </c:pt>
                <c:pt idx="1468">
                  <c:v>2.2562045625469908E-2</c:v>
                </c:pt>
                <c:pt idx="1469">
                  <c:v>-3.073905746129322E-3</c:v>
                </c:pt>
                <c:pt idx="1470">
                  <c:v>4.6345338983051711E-4</c:v>
                </c:pt>
                <c:pt idx="1471">
                  <c:v>7.8372425007326389E-3</c:v>
                </c:pt>
                <c:pt idx="1472">
                  <c:v>7.4479860420614743E-3</c:v>
                </c:pt>
                <c:pt idx="1473">
                  <c:v>-8.6871508379887594E-3</c:v>
                </c:pt>
                <c:pt idx="1474">
                  <c:v>1.5544722777949931E-2</c:v>
                </c:pt>
                <c:pt idx="1475">
                  <c:v>1.4890586559627004E-2</c:v>
                </c:pt>
                <c:pt idx="1476">
                  <c:v>6.7983815113185188E-3</c:v>
                </c:pt>
                <c:pt idx="1477">
                  <c:v>-6.155071597965165E-3</c:v>
                </c:pt>
                <c:pt idx="1478">
                  <c:v>1.6666970254466632E-3</c:v>
                </c:pt>
                <c:pt idx="1479">
                  <c:v>-8.001382056899663E-4</c:v>
                </c:pt>
                <c:pt idx="1480">
                  <c:v>-1.0300929085565198E-2</c:v>
                </c:pt>
                <c:pt idx="1481">
                  <c:v>5.9580180395546372E-3</c:v>
                </c:pt>
                <c:pt idx="1482">
                  <c:v>-3.9302068385584028E-4</c:v>
                </c:pt>
                <c:pt idx="1483">
                  <c:v>1.2252436771939965E-2</c:v>
                </c:pt>
                <c:pt idx="1484">
                  <c:v>-1.1471826278611655E-3</c:v>
                </c:pt>
                <c:pt idx="1485">
                  <c:v>1.1602564682263294E-2</c:v>
                </c:pt>
                <c:pt idx="1486">
                  <c:v>-8.7518549641522267E-3</c:v>
                </c:pt>
                <c:pt idx="1487">
                  <c:v>1.0335218202970732E-2</c:v>
                </c:pt>
                <c:pt idx="1488">
                  <c:v>9.3279418721938477E-3</c:v>
                </c:pt>
                <c:pt idx="1489">
                  <c:v>1.0700956895484694E-3</c:v>
                </c:pt>
                <c:pt idx="1490">
                  <c:v>6.2723618534390774E-4</c:v>
                </c:pt>
                <c:pt idx="1491">
                  <c:v>-6.8776155245176759E-3</c:v>
                </c:pt>
                <c:pt idx="1492">
                  <c:v>-6.5785379643850555E-4</c:v>
                </c:pt>
                <c:pt idx="1493">
                  <c:v>1.8850132991735675E-2</c:v>
                </c:pt>
                <c:pt idx="1494">
                  <c:v>2.1653337058638793E-3</c:v>
                </c:pt>
                <c:pt idx="1495">
                  <c:v>6.6997734797003437E-3</c:v>
                </c:pt>
                <c:pt idx="1496">
                  <c:v>-7.1830998104693876E-4</c:v>
                </c:pt>
                <c:pt idx="1497">
                  <c:v>-4.9191969930542871E-3</c:v>
                </c:pt>
                <c:pt idx="1498">
                  <c:v>9.5737088548095617E-4</c:v>
                </c:pt>
                <c:pt idx="1499">
                  <c:v>4.869226488592217E-3</c:v>
                </c:pt>
                <c:pt idx="1500">
                  <c:v>9.5701232174996067E-3</c:v>
                </c:pt>
                <c:pt idx="1501">
                  <c:v>9.1365685585478185E-3</c:v>
                </c:pt>
                <c:pt idx="1502">
                  <c:v>2.4375743162900381E-3</c:v>
                </c:pt>
                <c:pt idx="1503">
                  <c:v>3.2704381200912734E-3</c:v>
                </c:pt>
                <c:pt idx="1504">
                  <c:v>4.3069595399153039E-4</c:v>
                </c:pt>
                <c:pt idx="1505">
                  <c:v>1.0458873581847541E-2</c:v>
                </c:pt>
                <c:pt idx="1506">
                  <c:v>-1.8796521390441344E-3</c:v>
                </c:pt>
                <c:pt idx="1507">
                  <c:v>1.3132124742630489E-2</c:v>
                </c:pt>
                <c:pt idx="1508">
                  <c:v>-2.0620089717217308E-2</c:v>
                </c:pt>
                <c:pt idx="1509">
                  <c:v>-2.1619387436630548E-2</c:v>
                </c:pt>
                <c:pt idx="1510">
                  <c:v>1.2708211194261286E-2</c:v>
                </c:pt>
                <c:pt idx="1511">
                  <c:v>8.8539272275305297E-4</c:v>
                </c:pt>
                <c:pt idx="1512">
                  <c:v>4.5931646904717349E-2</c:v>
                </c:pt>
                <c:pt idx="1513">
                  <c:v>6.7823626042970561E-3</c:v>
                </c:pt>
                <c:pt idx="1514">
                  <c:v>1.5234248788368255E-2</c:v>
                </c:pt>
                <c:pt idx="1515">
                  <c:v>9.1656986458318428E-3</c:v>
                </c:pt>
                <c:pt idx="1516">
                  <c:v>-2.9407590785096088E-3</c:v>
                </c:pt>
                <c:pt idx="1517">
                  <c:v>6.9584470011456272E-4</c:v>
                </c:pt>
                <c:pt idx="1518">
                  <c:v>4.2590851263898128E-3</c:v>
                </c:pt>
                <c:pt idx="1519">
                  <c:v>1.0960564000881122E-2</c:v>
                </c:pt>
                <c:pt idx="1520">
                  <c:v>9.6898470638596308E-3</c:v>
                </c:pt>
                <c:pt idx="1521">
                  <c:v>-5.5576967547984555E-3</c:v>
                </c:pt>
                <c:pt idx="1522">
                  <c:v>1.069692812129471E-3</c:v>
                </c:pt>
                <c:pt idx="1523">
                  <c:v>-7.0462341362949343E-4</c:v>
                </c:pt>
                <c:pt idx="1524">
                  <c:v>-1.2668918918918848E-2</c:v>
                </c:pt>
                <c:pt idx="1525">
                  <c:v>-3.8062799695498671E-3</c:v>
                </c:pt>
                <c:pt idx="1526">
                  <c:v>-3.1118043738575492E-3</c:v>
                </c:pt>
                <c:pt idx="1527">
                  <c:v>-2.8370251539028024E-3</c:v>
                </c:pt>
                <c:pt idx="1528">
                  <c:v>-3.1462490688053983E-3</c:v>
                </c:pt>
                <c:pt idx="1529">
                  <c:v>3.0766784592758424E-3</c:v>
                </c:pt>
                <c:pt idx="1530">
                  <c:v>2.4807405763560816E-2</c:v>
                </c:pt>
                <c:pt idx="1531">
                  <c:v>9.0485839352838536E-4</c:v>
                </c:pt>
                <c:pt idx="1532">
                  <c:v>5.3315201013765716E-4</c:v>
                </c:pt>
                <c:pt idx="1533">
                  <c:v>-9.2054862226616154E-3</c:v>
                </c:pt>
                <c:pt idx="1534">
                  <c:v>-2.2533828022697575E-2</c:v>
                </c:pt>
                <c:pt idx="1535">
                  <c:v>1.290219688210204E-2</c:v>
                </c:pt>
                <c:pt idx="1536">
                  <c:v>2.6294450611305969E-3</c:v>
                </c:pt>
                <c:pt idx="1537">
                  <c:v>4.56983126172897E-3</c:v>
                </c:pt>
                <c:pt idx="1538">
                  <c:v>-2.641884022854727E-3</c:v>
                </c:pt>
                <c:pt idx="1539">
                  <c:v>5.1410255405521469E-3</c:v>
                </c:pt>
                <c:pt idx="1540">
                  <c:v>-9.9019936533678837E-3</c:v>
                </c:pt>
                <c:pt idx="1541">
                  <c:v>-3.8507878759242073E-3</c:v>
                </c:pt>
                <c:pt idx="1542">
                  <c:v>-3.5217948109851502E-2</c:v>
                </c:pt>
                <c:pt idx="1543">
                  <c:v>1.2675860147652897E-2</c:v>
                </c:pt>
                <c:pt idx="1544">
                  <c:v>-1.5268225584594317E-2</c:v>
                </c:pt>
                <c:pt idx="1545">
                  <c:v>-1.91449676671892E-3</c:v>
                </c:pt>
                <c:pt idx="1546">
                  <c:v>5.7709722565242368E-3</c:v>
                </c:pt>
                <c:pt idx="1547">
                  <c:v>-4.2800664642181831E-2</c:v>
                </c:pt>
                <c:pt idx="1548">
                  <c:v>-3.9660686494159589E-2</c:v>
                </c:pt>
                <c:pt idx="1549">
                  <c:v>1.6099159424419369E-2</c:v>
                </c:pt>
                <c:pt idx="1550">
                  <c:v>3.6017246214245777E-2</c:v>
                </c:pt>
                <c:pt idx="1551">
                  <c:v>-6.3270795621796433E-3</c:v>
                </c:pt>
                <c:pt idx="1552">
                  <c:v>9.1169109760457934E-3</c:v>
                </c:pt>
                <c:pt idx="1553">
                  <c:v>-1.9891180564342786E-2</c:v>
                </c:pt>
                <c:pt idx="1554">
                  <c:v>-5.8362811674283657E-2</c:v>
                </c:pt>
                <c:pt idx="1555">
                  <c:v>-2.8060618247628143E-2</c:v>
                </c:pt>
                <c:pt idx="1556">
                  <c:v>-5.445004513993346E-3</c:v>
                </c:pt>
                <c:pt idx="1557">
                  <c:v>-7.8557447733956079E-2</c:v>
                </c:pt>
                <c:pt idx="1558">
                  <c:v>2.2493817278781681E-2</c:v>
                </c:pt>
                <c:pt idx="1559">
                  <c:v>-8.0709747995303102E-2</c:v>
                </c:pt>
                <c:pt idx="1560">
                  <c:v>-1.7096256509350503E-2</c:v>
                </c:pt>
                <c:pt idx="1561">
                  <c:v>-1.3683871469350182E-2</c:v>
                </c:pt>
                <c:pt idx="1562">
                  <c:v>-4.504453778673664E-3</c:v>
                </c:pt>
                <c:pt idx="1563">
                  <c:v>9.0722955622673743E-3</c:v>
                </c:pt>
                <c:pt idx="1564">
                  <c:v>-1.7095837583937762E-2</c:v>
                </c:pt>
                <c:pt idx="1565">
                  <c:v>6.1554779990419521E-2</c:v>
                </c:pt>
                <c:pt idx="1566">
                  <c:v>7.8431372549021567E-4</c:v>
                </c:pt>
                <c:pt idx="1567">
                  <c:v>3.0349551251771356E-2</c:v>
                </c:pt>
                <c:pt idx="1568">
                  <c:v>-3.3904662672570945E-2</c:v>
                </c:pt>
                <c:pt idx="1569">
                  <c:v>4.6375686198374692E-4</c:v>
                </c:pt>
                <c:pt idx="1570">
                  <c:v>2.1527747833211191E-2</c:v>
                </c:pt>
                <c:pt idx="1571">
                  <c:v>-5.1709036417935412E-3</c:v>
                </c:pt>
                <c:pt idx="1572">
                  <c:v>2.344305247637049E-3</c:v>
                </c:pt>
                <c:pt idx="1573">
                  <c:v>2.5398975574652784E-4</c:v>
                </c:pt>
                <c:pt idx="1574">
                  <c:v>3.0481611578991982E-2</c:v>
                </c:pt>
                <c:pt idx="1575">
                  <c:v>3.8604885160733811E-3</c:v>
                </c:pt>
                <c:pt idx="1576">
                  <c:v>1.006412813353383E-2</c:v>
                </c:pt>
                <c:pt idx="1577">
                  <c:v>2.7380337596322246E-2</c:v>
                </c:pt>
                <c:pt idx="1578">
                  <c:v>7.9242270429031487E-3</c:v>
                </c:pt>
                <c:pt idx="1579">
                  <c:v>1.9361462866084504E-3</c:v>
                </c:pt>
                <c:pt idx="1580">
                  <c:v>2.2007944331124359E-2</c:v>
                </c:pt>
                <c:pt idx="1581">
                  <c:v>-2.793216066005855E-2</c:v>
                </c:pt>
                <c:pt idx="1582">
                  <c:v>4.8136905288183778E-3</c:v>
                </c:pt>
                <c:pt idx="1583">
                  <c:v>1.9475377139896128E-2</c:v>
                </c:pt>
                <c:pt idx="1584">
                  <c:v>9.6763366099255985E-3</c:v>
                </c:pt>
                <c:pt idx="1585">
                  <c:v>-1.1207780859389798E-2</c:v>
                </c:pt>
                <c:pt idx="1586">
                  <c:v>7.0026127718435067E-3</c:v>
                </c:pt>
                <c:pt idx="1587">
                  <c:v>7.8696593629868465E-3</c:v>
                </c:pt>
                <c:pt idx="1588">
                  <c:v>2.670881523405708E-2</c:v>
                </c:pt>
                <c:pt idx="1589">
                  <c:v>-3.5306047197639447E-3</c:v>
                </c:pt>
                <c:pt idx="1590">
                  <c:v>1.0462825055274379E-2</c:v>
                </c:pt>
                <c:pt idx="1591">
                  <c:v>-6.5001647929101595E-3</c:v>
                </c:pt>
                <c:pt idx="1592">
                  <c:v>-2.0632521793619584E-2</c:v>
                </c:pt>
                <c:pt idx="1593">
                  <c:v>9.3151045832197247E-4</c:v>
                </c:pt>
                <c:pt idx="1594">
                  <c:v>-7.8963695500941749E-4</c:v>
                </c:pt>
                <c:pt idx="1595">
                  <c:v>-1.5052589986272211E-4</c:v>
                </c:pt>
                <c:pt idx="1596">
                  <c:v>-4.798735392084824E-3</c:v>
                </c:pt>
                <c:pt idx="1597">
                  <c:v>5.1055139550711332E-4</c:v>
                </c:pt>
                <c:pt idx="1598">
                  <c:v>1.8096426073973146E-2</c:v>
                </c:pt>
                <c:pt idx="1599">
                  <c:v>6.4880217566852701E-3</c:v>
                </c:pt>
                <c:pt idx="1600">
                  <c:v>-9.1759194363493848E-3</c:v>
                </c:pt>
                <c:pt idx="1601">
                  <c:v>6.0684468685138649E-3</c:v>
                </c:pt>
                <c:pt idx="1602">
                  <c:v>2.0445357238674019E-2</c:v>
                </c:pt>
                <c:pt idx="1603">
                  <c:v>3.7260999247528421E-3</c:v>
                </c:pt>
                <c:pt idx="1604">
                  <c:v>3.2154921690119996E-3</c:v>
                </c:pt>
                <c:pt idx="1605">
                  <c:v>3.0971459439993287E-3</c:v>
                </c:pt>
                <c:pt idx="1606">
                  <c:v>1.758306855511867E-2</c:v>
                </c:pt>
                <c:pt idx="1607">
                  <c:v>1.5965000485123843E-3</c:v>
                </c:pt>
                <c:pt idx="1608">
                  <c:v>2.0871127393135586E-3</c:v>
                </c:pt>
                <c:pt idx="1609">
                  <c:v>1.6055751333585239E-2</c:v>
                </c:pt>
                <c:pt idx="1610">
                  <c:v>7.4123406390007923E-3</c:v>
                </c:pt>
                <c:pt idx="1611">
                  <c:v>9.2208628461043218E-3</c:v>
                </c:pt>
                <c:pt idx="1612">
                  <c:v>2.7307761018809489E-3</c:v>
                </c:pt>
                <c:pt idx="1613">
                  <c:v>4.1486383303638522E-3</c:v>
                </c:pt>
                <c:pt idx="1614">
                  <c:v>-1.7742630471699738E-3</c:v>
                </c:pt>
                <c:pt idx="1615">
                  <c:v>-2.2090749815909571E-3</c:v>
                </c:pt>
                <c:pt idx="1616">
                  <c:v>6.1583876221498286E-3</c:v>
                </c:pt>
                <c:pt idx="1617">
                  <c:v>-4.6874736540376116E-3</c:v>
                </c:pt>
                <c:pt idx="1618">
                  <c:v>6.3697504616374856E-3</c:v>
                </c:pt>
                <c:pt idx="1619">
                  <c:v>-1.0100159919197191E-3</c:v>
                </c:pt>
                <c:pt idx="1620">
                  <c:v>1.3943887437863301E-2</c:v>
                </c:pt>
                <c:pt idx="1621">
                  <c:v>3.9885329677179622E-4</c:v>
                </c:pt>
                <c:pt idx="1622">
                  <c:v>1.2226624471522453E-2</c:v>
                </c:pt>
                <c:pt idx="1623">
                  <c:v>6.2610265457677602E-3</c:v>
                </c:pt>
                <c:pt idx="1624">
                  <c:v>1.4148481586587188E-2</c:v>
                </c:pt>
                <c:pt idx="1625">
                  <c:v>8.6842549632923545E-4</c:v>
                </c:pt>
                <c:pt idx="1626">
                  <c:v>-6.7565939054077505E-3</c:v>
                </c:pt>
                <c:pt idx="1627">
                  <c:v>-2.5236593059936026E-3</c:v>
                </c:pt>
                <c:pt idx="1628">
                  <c:v>5.2790346907993892E-3</c:v>
                </c:pt>
                <c:pt idx="1629">
                  <c:v>1.1389944260258524E-2</c:v>
                </c:pt>
                <c:pt idx="1630">
                  <c:v>7.6486868026257133E-3</c:v>
                </c:pt>
                <c:pt idx="1631">
                  <c:v>-7.9547253443091517E-3</c:v>
                </c:pt>
                <c:pt idx="1632">
                  <c:v>1.5885427055491348E-2</c:v>
                </c:pt>
                <c:pt idx="1633">
                  <c:v>-7.304085575609031E-3</c:v>
                </c:pt>
                <c:pt idx="1634">
                  <c:v>2.4803000094939642E-2</c:v>
                </c:pt>
                <c:pt idx="1635">
                  <c:v>5.8904818151640217E-3</c:v>
                </c:pt>
                <c:pt idx="1636">
                  <c:v>-5.2189663376670872E-3</c:v>
                </c:pt>
                <c:pt idx="1637">
                  <c:v>-2.6740938478868083E-2</c:v>
                </c:pt>
                <c:pt idx="1638">
                  <c:v>-8.5138091765228213E-3</c:v>
                </c:pt>
                <c:pt idx="1639">
                  <c:v>3.3084414026895985E-2</c:v>
                </c:pt>
                <c:pt idx="1640">
                  <c:v>-5.5180633377703943E-3</c:v>
                </c:pt>
                <c:pt idx="1641">
                  <c:v>9.3619405598486943E-3</c:v>
                </c:pt>
                <c:pt idx="1642">
                  <c:v>1.5497062497108686E-3</c:v>
                </c:pt>
                <c:pt idx="1643">
                  <c:v>5.604181581641666E-3</c:v>
                </c:pt>
                <c:pt idx="1644">
                  <c:v>-9.4617663494881762E-3</c:v>
                </c:pt>
                <c:pt idx="1645">
                  <c:v>7.1872947177252879E-4</c:v>
                </c:pt>
                <c:pt idx="1646">
                  <c:v>8.0316322748052813E-3</c:v>
                </c:pt>
                <c:pt idx="1647">
                  <c:v>2.1834395685218009E-3</c:v>
                </c:pt>
                <c:pt idx="1648">
                  <c:v>5.2899941137347552E-3</c:v>
                </c:pt>
                <c:pt idx="1649">
                  <c:v>-3.5762898749096973E-2</c:v>
                </c:pt>
                <c:pt idx="1650">
                  <c:v>-1.1403605621362467E-2</c:v>
                </c:pt>
                <c:pt idx="1651">
                  <c:v>-4.2120042120041903E-3</c:v>
                </c:pt>
                <c:pt idx="1652">
                  <c:v>-3.5801262537251299E-2</c:v>
                </c:pt>
                <c:pt idx="1653">
                  <c:v>1.9192582191611537E-3</c:v>
                </c:pt>
                <c:pt idx="1654">
                  <c:v>-5.4216767559499217E-2</c:v>
                </c:pt>
                <c:pt idx="1655">
                  <c:v>2.6733419843580131E-2</c:v>
                </c:pt>
                <c:pt idx="1656">
                  <c:v>1.4397827516417366E-2</c:v>
                </c:pt>
                <c:pt idx="1657">
                  <c:v>3.0811452431663514E-2</c:v>
                </c:pt>
                <c:pt idx="1658">
                  <c:v>2.980881524251197E-3</c:v>
                </c:pt>
                <c:pt idx="1659">
                  <c:v>-1.299547275510521E-2</c:v>
                </c:pt>
                <c:pt idx="1660">
                  <c:v>-1.3570815733896551E-2</c:v>
                </c:pt>
                <c:pt idx="1661">
                  <c:v>2.8267723779176234E-3</c:v>
                </c:pt>
                <c:pt idx="1662">
                  <c:v>6.7634622922383876E-3</c:v>
                </c:pt>
                <c:pt idx="1663">
                  <c:v>2.6590457256461156E-2</c:v>
                </c:pt>
                <c:pt idx="1664">
                  <c:v>2.1786492374728035E-3</c:v>
                </c:pt>
                <c:pt idx="1665">
                  <c:v>-1.3244766505636107E-2</c:v>
                </c:pt>
                <c:pt idx="1666">
                  <c:v>1.5829627514177755E-3</c:v>
                </c:pt>
                <c:pt idx="1667">
                  <c:v>-1.3474651524655976E-2</c:v>
                </c:pt>
                <c:pt idx="1668">
                  <c:v>7.0357983401461511E-3</c:v>
                </c:pt>
                <c:pt idx="1669">
                  <c:v>1.0348758067029029E-2</c:v>
                </c:pt>
                <c:pt idx="1670">
                  <c:v>-4.9509370257042173E-3</c:v>
                </c:pt>
                <c:pt idx="1671">
                  <c:v>-1.5505836099805048E-2</c:v>
                </c:pt>
                <c:pt idx="1672">
                  <c:v>6.0398681005484458E-3</c:v>
                </c:pt>
                <c:pt idx="1673">
                  <c:v>2.8000362357623771E-4</c:v>
                </c:pt>
                <c:pt idx="1674">
                  <c:v>-6.7346720346447312E-3</c:v>
                </c:pt>
                <c:pt idx="1675">
                  <c:v>9.5239674079722891E-3</c:v>
                </c:pt>
                <c:pt idx="1676">
                  <c:v>1.158532580136618E-2</c:v>
                </c:pt>
                <c:pt idx="1677">
                  <c:v>-3.8229588565213807E-3</c:v>
                </c:pt>
                <c:pt idx="1678">
                  <c:v>9.3374181142652588E-3</c:v>
                </c:pt>
                <c:pt idx="1679">
                  <c:v>-5.1663733673442639E-4</c:v>
                </c:pt>
                <c:pt idx="1680">
                  <c:v>3.0610431776697008E-3</c:v>
                </c:pt>
                <c:pt idx="1681">
                  <c:v>5.2901532292479736E-3</c:v>
                </c:pt>
                <c:pt idx="1682">
                  <c:v>3.7164597517021225E-3</c:v>
                </c:pt>
                <c:pt idx="1683">
                  <c:v>-6.0647653095423565E-4</c:v>
                </c:pt>
                <c:pt idx="1684">
                  <c:v>4.263881569491622E-3</c:v>
                </c:pt>
                <c:pt idx="1685">
                  <c:v>2.2421524663676622E-3</c:v>
                </c:pt>
                <c:pt idx="1686">
                  <c:v>-1.9959699811191913E-2</c:v>
                </c:pt>
                <c:pt idx="1687">
                  <c:v>9.5840955819261418E-3</c:v>
                </c:pt>
                <c:pt idx="1688">
                  <c:v>7.0396561953784999E-3</c:v>
                </c:pt>
                <c:pt idx="1689">
                  <c:v>1.4450636942675232E-2</c:v>
                </c:pt>
                <c:pt idx="1690">
                  <c:v>4.2616646391710833E-3</c:v>
                </c:pt>
                <c:pt idx="1691">
                  <c:v>-4.1419840885288358E-4</c:v>
                </c:pt>
                <c:pt idx="1692">
                  <c:v>4.3235213635119604E-3</c:v>
                </c:pt>
                <c:pt idx="1693">
                  <c:v>1.8465179280387385E-2</c:v>
                </c:pt>
                <c:pt idx="1694">
                  <c:v>-3.653596269968641E-3</c:v>
                </c:pt>
                <c:pt idx="1695">
                  <c:v>1.9945992389836052E-3</c:v>
                </c:pt>
                <c:pt idx="1696">
                  <c:v>1.662940618013661E-2</c:v>
                </c:pt>
                <c:pt idx="1697">
                  <c:v>-2.9747559946980196E-3</c:v>
                </c:pt>
                <c:pt idx="1698">
                  <c:v>1.1858991305923727E-3</c:v>
                </c:pt>
                <c:pt idx="1699">
                  <c:v>2.489701688469869E-4</c:v>
                </c:pt>
                <c:pt idx="1700">
                  <c:v>1.3606981497823911E-2</c:v>
                </c:pt>
                <c:pt idx="1701">
                  <c:v>1.4518205427769876E-2</c:v>
                </c:pt>
                <c:pt idx="1702">
                  <c:v>-2.1271289626944591E-3</c:v>
                </c:pt>
                <c:pt idx="1703">
                  <c:v>8.7545205962775673E-3</c:v>
                </c:pt>
                <c:pt idx="1704">
                  <c:v>-4.6343862717236131E-3</c:v>
                </c:pt>
                <c:pt idx="1705">
                  <c:v>1.0593049729500236E-2</c:v>
                </c:pt>
                <c:pt idx="1706">
                  <c:v>1.1749706619532639E-2</c:v>
                </c:pt>
                <c:pt idx="1707">
                  <c:v>7.1741558553140173E-3</c:v>
                </c:pt>
                <c:pt idx="1708">
                  <c:v>-1.7203383806071464E-3</c:v>
                </c:pt>
                <c:pt idx="1709">
                  <c:v>-9.9054319651352175E-3</c:v>
                </c:pt>
                <c:pt idx="1710">
                  <c:v>-8.8969123326883438E-3</c:v>
                </c:pt>
                <c:pt idx="1711">
                  <c:v>-4.5152394775036304E-2</c:v>
                </c:pt>
                <c:pt idx="1712">
                  <c:v>9.0288650078281397E-3</c:v>
                </c:pt>
                <c:pt idx="1713">
                  <c:v>-1.7489417471340574E-2</c:v>
                </c:pt>
                <c:pt idx="1714">
                  <c:v>-1.4833951734077562E-2</c:v>
                </c:pt>
                <c:pt idx="1715">
                  <c:v>1.6652530172984067E-2</c:v>
                </c:pt>
                <c:pt idx="1716">
                  <c:v>9.3533054213962817E-3</c:v>
                </c:pt>
                <c:pt idx="1717">
                  <c:v>1.5818489281191391E-2</c:v>
                </c:pt>
                <c:pt idx="1718">
                  <c:v>1.2063572638981227E-2</c:v>
                </c:pt>
                <c:pt idx="1719">
                  <c:v>1.0083128646559471E-2</c:v>
                </c:pt>
                <c:pt idx="1720">
                  <c:v>2.863297794654579E-2</c:v>
                </c:pt>
                <c:pt idx="1721">
                  <c:v>6.7442372267696527E-3</c:v>
                </c:pt>
                <c:pt idx="1722">
                  <c:v>2.4377516553723031E-2</c:v>
                </c:pt>
                <c:pt idx="1723">
                  <c:v>-9.1141889473249499E-3</c:v>
                </c:pt>
                <c:pt idx="1724">
                  <c:v>1.7458178180403409E-2</c:v>
                </c:pt>
                <c:pt idx="1725">
                  <c:v>3.052090374649233E-3</c:v>
                </c:pt>
                <c:pt idx="1726">
                  <c:v>-2.4730436203234715E-2</c:v>
                </c:pt>
                <c:pt idx="1727">
                  <c:v>2.4603723014427203E-2</c:v>
                </c:pt>
                <c:pt idx="1728">
                  <c:v>1.2704705850295555E-2</c:v>
                </c:pt>
                <c:pt idx="1729">
                  <c:v>9.5519335938814131E-3</c:v>
                </c:pt>
                <c:pt idx="1730">
                  <c:v>-4.6641480267322318E-3</c:v>
                </c:pt>
                <c:pt idx="1731">
                  <c:v>5.0140245412736619E-3</c:v>
                </c:pt>
                <c:pt idx="1732">
                  <c:v>1.984946379804182E-3</c:v>
                </c:pt>
                <c:pt idx="1733">
                  <c:v>1.2923126013774069E-2</c:v>
                </c:pt>
                <c:pt idx="1734">
                  <c:v>-8.5973800960807336E-3</c:v>
                </c:pt>
                <c:pt idx="1735">
                  <c:v>-3.0974037150309122E-2</c:v>
                </c:pt>
                <c:pt idx="1736">
                  <c:v>3.0263076996645911E-2</c:v>
                </c:pt>
                <c:pt idx="1737">
                  <c:v>2.5130459575765773E-3</c:v>
                </c:pt>
                <c:pt idx="1738">
                  <c:v>5.0399492036614967E-3</c:v>
                </c:pt>
                <c:pt idx="1739">
                  <c:v>9.8714084525639963E-5</c:v>
                </c:pt>
                <c:pt idx="1740">
                  <c:v>-4.6062025807898024E-4</c:v>
                </c:pt>
                <c:pt idx="1741">
                  <c:v>6.8664046504585702E-3</c:v>
                </c:pt>
                <c:pt idx="1742">
                  <c:v>6.6888101371761956E-3</c:v>
                </c:pt>
                <c:pt idx="1743">
                  <c:v>3.9294644886824631E-3</c:v>
                </c:pt>
                <c:pt idx="1744">
                  <c:v>1.2233939315520382E-2</c:v>
                </c:pt>
                <c:pt idx="1745">
                  <c:v>9.5742709045704803E-3</c:v>
                </c:pt>
                <c:pt idx="1746">
                  <c:v>1.6713197728525126E-3</c:v>
                </c:pt>
                <c:pt idx="1747">
                  <c:v>-2.9072890793373335E-3</c:v>
                </c:pt>
                <c:pt idx="1748">
                  <c:v>4.7539663926269146E-3</c:v>
                </c:pt>
                <c:pt idx="1749">
                  <c:v>5.9301129875782193E-3</c:v>
                </c:pt>
                <c:pt idx="1750">
                  <c:v>-1.530858622917103E-2</c:v>
                </c:pt>
                <c:pt idx="1751">
                  <c:v>1.5572058186635446E-2</c:v>
                </c:pt>
                <c:pt idx="1752">
                  <c:v>9.2564139548592991E-3</c:v>
                </c:pt>
                <c:pt idx="1753">
                  <c:v>4.8094548663108307E-3</c:v>
                </c:pt>
                <c:pt idx="1754">
                  <c:v>-4.8235388696838896E-4</c:v>
                </c:pt>
                <c:pt idx="1755">
                  <c:v>8.624689876197994E-3</c:v>
                </c:pt>
                <c:pt idx="1756">
                  <c:v>1.1280616845475714E-2</c:v>
                </c:pt>
                <c:pt idx="1757">
                  <c:v>1.2525627494510616E-2</c:v>
                </c:pt>
                <c:pt idx="1758">
                  <c:v>-8.6864317935387658E-4</c:v>
                </c:pt>
                <c:pt idx="1759">
                  <c:v>1.2489357364703718E-2</c:v>
                </c:pt>
                <c:pt idx="1760">
                  <c:v>-3.6656500755041332E-3</c:v>
                </c:pt>
                <c:pt idx="1761">
                  <c:v>1.1703101411029121E-2</c:v>
                </c:pt>
                <c:pt idx="1762">
                  <c:v>1.1914343624239916E-2</c:v>
                </c:pt>
                <c:pt idx="1763">
                  <c:v>1.1930818668973458E-2</c:v>
                </c:pt>
                <c:pt idx="1764">
                  <c:v>-1.5548084315368141E-3</c:v>
                </c:pt>
                <c:pt idx="1765">
                  <c:v>8.8951714389146619E-3</c:v>
                </c:pt>
                <c:pt idx="1766">
                  <c:v>5.6215292609995103E-3</c:v>
                </c:pt>
                <c:pt idx="1767">
                  <c:v>-7.4591361674651658E-3</c:v>
                </c:pt>
                <c:pt idx="1768">
                  <c:v>-1.0727838169419929E-2</c:v>
                </c:pt>
                <c:pt idx="1769">
                  <c:v>2.1497995558503725E-2</c:v>
                </c:pt>
                <c:pt idx="1770">
                  <c:v>6.0025297585435148E-3</c:v>
                </c:pt>
                <c:pt idx="1771">
                  <c:v>4.4567932418400017E-3</c:v>
                </c:pt>
                <c:pt idx="1772">
                  <c:v>-8.4381583579678614E-3</c:v>
                </c:pt>
                <c:pt idx="1773">
                  <c:v>-3.9450177244010612E-3</c:v>
                </c:pt>
                <c:pt idx="1774">
                  <c:v>1.8501858672958327E-3</c:v>
                </c:pt>
                <c:pt idx="1775">
                  <c:v>-2.7616820846464592E-3</c:v>
                </c:pt>
                <c:pt idx="1776">
                  <c:v>-4.5566523386398022E-2</c:v>
                </c:pt>
                <c:pt idx="1777">
                  <c:v>2.215022755457462E-2</c:v>
                </c:pt>
                <c:pt idx="1778">
                  <c:v>-1.3276134305484672E-2</c:v>
                </c:pt>
                <c:pt idx="1779">
                  <c:v>1.4543144072433345E-2</c:v>
                </c:pt>
                <c:pt idx="1780">
                  <c:v>1.4004140354539656E-2</c:v>
                </c:pt>
                <c:pt idx="1781">
                  <c:v>1.3650608472870281E-2</c:v>
                </c:pt>
                <c:pt idx="1782">
                  <c:v>1.2637446333166014E-3</c:v>
                </c:pt>
                <c:pt idx="1783">
                  <c:v>-2.5750105648682554E-3</c:v>
                </c:pt>
                <c:pt idx="1784">
                  <c:v>5.0051407201526961E-3</c:v>
                </c:pt>
                <c:pt idx="1785">
                  <c:v>4.9296249662739355E-3</c:v>
                </c:pt>
                <c:pt idx="1786">
                  <c:v>2.36602323513126E-3</c:v>
                </c:pt>
                <c:pt idx="1787">
                  <c:v>4.9664069998443122E-4</c:v>
                </c:pt>
                <c:pt idx="1788">
                  <c:v>-2.961632634849198E-3</c:v>
                </c:pt>
                <c:pt idx="1789">
                  <c:v>1.5204573678969839E-2</c:v>
                </c:pt>
                <c:pt idx="1790">
                  <c:v>-1.0089266034824745E-2</c:v>
                </c:pt>
                <c:pt idx="1791">
                  <c:v>-9.1289124904680801E-4</c:v>
                </c:pt>
                <c:pt idx="1792">
                  <c:v>2.964035991865707E-3</c:v>
                </c:pt>
                <c:pt idx="1793">
                  <c:v>7.6714976918846245E-3</c:v>
                </c:pt>
                <c:pt idx="1794">
                  <c:v>-6.951565066869606E-3</c:v>
                </c:pt>
                <c:pt idx="1795">
                  <c:v>-2.3559846117121874E-2</c:v>
                </c:pt>
                <c:pt idx="1796">
                  <c:v>-2.3360793209508134E-2</c:v>
                </c:pt>
                <c:pt idx="1797">
                  <c:v>2.9688445955385306E-4</c:v>
                </c:pt>
                <c:pt idx="1798">
                  <c:v>-1.0306398580033061E-2</c:v>
                </c:pt>
                <c:pt idx="1799">
                  <c:v>4.0672923134819738E-2</c:v>
                </c:pt>
                <c:pt idx="1800">
                  <c:v>-8.4754860691183562E-5</c:v>
                </c:pt>
                <c:pt idx="1801">
                  <c:v>1.8195585592712877E-3</c:v>
                </c:pt>
                <c:pt idx="1802">
                  <c:v>4.4052614954198507E-3</c:v>
                </c:pt>
                <c:pt idx="1803">
                  <c:v>2.5832682836428064E-3</c:v>
                </c:pt>
                <c:pt idx="1804">
                  <c:v>-5.2596496927669305E-3</c:v>
                </c:pt>
                <c:pt idx="1805">
                  <c:v>1.062559828819184E-2</c:v>
                </c:pt>
                <c:pt idx="1806">
                  <c:v>1.0285440474266917E-2</c:v>
                </c:pt>
                <c:pt idx="1807">
                  <c:v>-5.8734964676296396E-3</c:v>
                </c:pt>
                <c:pt idx="1808">
                  <c:v>1.5699719291238973E-3</c:v>
                </c:pt>
                <c:pt idx="1809">
                  <c:v>3.7110683999747724E-4</c:v>
                </c:pt>
                <c:pt idx="1810">
                  <c:v>8.5489014883061969E-3</c:v>
                </c:pt>
                <c:pt idx="1811">
                  <c:v>-6.6482937327066952E-3</c:v>
                </c:pt>
                <c:pt idx="1812">
                  <c:v>-6.3169762519274591E-3</c:v>
                </c:pt>
                <c:pt idx="1813">
                  <c:v>-1.408803212494017E-2</c:v>
                </c:pt>
                <c:pt idx="1814">
                  <c:v>-9.6967816545849489E-2</c:v>
                </c:pt>
                <c:pt idx="1815">
                  <c:v>1.7928983732727693E-3</c:v>
                </c:pt>
                <c:pt idx="1816">
                  <c:v>3.1391281031160505E-2</c:v>
                </c:pt>
                <c:pt idx="1817">
                  <c:v>-1.1608433042921E-2</c:v>
                </c:pt>
                <c:pt idx="1818">
                  <c:v>-7.4261211057212164E-3</c:v>
                </c:pt>
                <c:pt idx="1819">
                  <c:v>7.4631924714814212E-3</c:v>
                </c:pt>
                <c:pt idx="1820">
                  <c:v>1.0399207213383949E-4</c:v>
                </c:pt>
                <c:pt idx="1821">
                  <c:v>7.4010190163361223E-4</c:v>
                </c:pt>
                <c:pt idx="1822">
                  <c:v>2.4985942351416834E-2</c:v>
                </c:pt>
                <c:pt idx="1823">
                  <c:v>2.4150268336314575E-3</c:v>
                </c:pt>
                <c:pt idx="1824">
                  <c:v>6.4483507331728066E-3</c:v>
                </c:pt>
                <c:pt idx="1825">
                  <c:v>-1.3162794271495314E-2</c:v>
                </c:pt>
                <c:pt idx="1826">
                  <c:v>-2.7371497706064475E-3</c:v>
                </c:pt>
                <c:pt idx="1827">
                  <c:v>-2.5825050298793653E-4</c:v>
                </c:pt>
                <c:pt idx="1828">
                  <c:v>-1.6099770518196319E-2</c:v>
                </c:pt>
                <c:pt idx="1829">
                  <c:v>-1.5716012748653703E-2</c:v>
                </c:pt>
                <c:pt idx="1830">
                  <c:v>-3.4985856781300389E-3</c:v>
                </c:pt>
                <c:pt idx="1831">
                  <c:v>2.1351559971116228E-2</c:v>
                </c:pt>
                <c:pt idx="1832">
                  <c:v>-3.7970671770055087E-3</c:v>
                </c:pt>
                <c:pt idx="1833">
                  <c:v>-5.6897785880787738E-4</c:v>
                </c:pt>
                <c:pt idx="1834">
                  <c:v>-2.5373719070997332E-2</c:v>
                </c:pt>
                <c:pt idx="1835">
                  <c:v>-1.4251348822018336E-2</c:v>
                </c:pt>
                <c:pt idx="1836">
                  <c:v>-3.0469466816189318E-2</c:v>
                </c:pt>
                <c:pt idx="1837">
                  <c:v>1.3170173893613512E-2</c:v>
                </c:pt>
                <c:pt idx="1838">
                  <c:v>2.543362349675013E-2</c:v>
                </c:pt>
                <c:pt idx="1839">
                  <c:v>1.223377001271461E-2</c:v>
                </c:pt>
                <c:pt idx="1840">
                  <c:v>-5.942969985189438E-3</c:v>
                </c:pt>
                <c:pt idx="1841">
                  <c:v>1.1674105739611451E-2</c:v>
                </c:pt>
                <c:pt idx="1842">
                  <c:v>-1.2117295419662615E-3</c:v>
                </c:pt>
                <c:pt idx="1843">
                  <c:v>1.7687828186048866E-2</c:v>
                </c:pt>
                <c:pt idx="1844">
                  <c:v>-3.8575576952467952E-3</c:v>
                </c:pt>
                <c:pt idx="1845">
                  <c:v>1.2703750981932051E-3</c:v>
                </c:pt>
                <c:pt idx="1846">
                  <c:v>4.2292109763348625E-3</c:v>
                </c:pt>
                <c:pt idx="1847">
                  <c:v>7.5011749195866501E-3</c:v>
                </c:pt>
                <c:pt idx="1848">
                  <c:v>1.3103531834979028E-2</c:v>
                </c:pt>
                <c:pt idx="1849">
                  <c:v>-9.884412765423076E-3</c:v>
                </c:pt>
                <c:pt idx="1850">
                  <c:v>-1.3226235052542906E-3</c:v>
                </c:pt>
                <c:pt idx="1851">
                  <c:v>9.5971843421363678E-3</c:v>
                </c:pt>
                <c:pt idx="1852">
                  <c:v>1.9646836140594513E-3</c:v>
                </c:pt>
                <c:pt idx="1853">
                  <c:v>-6.3428106841387291E-3</c:v>
                </c:pt>
                <c:pt idx="1854">
                  <c:v>1.1370814908401002E-3</c:v>
                </c:pt>
                <c:pt idx="1855">
                  <c:v>-8.8940169707460047E-4</c:v>
                </c:pt>
                <c:pt idx="1856">
                  <c:v>-3.6834760850736219E-2</c:v>
                </c:pt>
                <c:pt idx="1857">
                  <c:v>1.7179576849099487E-2</c:v>
                </c:pt>
                <c:pt idx="1858">
                  <c:v>-7.8829589337131058E-3</c:v>
                </c:pt>
                <c:pt idx="1859">
                  <c:v>1.7636247749057291E-3</c:v>
                </c:pt>
                <c:pt idx="1860">
                  <c:v>-1.328111487237691E-3</c:v>
                </c:pt>
                <c:pt idx="1861">
                  <c:v>7.0700010515311138E-3</c:v>
                </c:pt>
                <c:pt idx="1862">
                  <c:v>-7.8618283664593077E-4</c:v>
                </c:pt>
                <c:pt idx="1863">
                  <c:v>-8.7285781023324085E-4</c:v>
                </c:pt>
                <c:pt idx="1864">
                  <c:v>3.0330622239174098E-3</c:v>
                </c:pt>
                <c:pt idx="1865">
                  <c:v>8.0473517956267792E-3</c:v>
                </c:pt>
                <c:pt idx="1866">
                  <c:v>2.3730278009326161E-4</c:v>
                </c:pt>
                <c:pt idx="1867">
                  <c:v>9.3681943717846474E-4</c:v>
                </c:pt>
                <c:pt idx="1868">
                  <c:v>2.8929135772456488E-3</c:v>
                </c:pt>
                <c:pt idx="1869">
                  <c:v>1.9816260241431022E-3</c:v>
                </c:pt>
                <c:pt idx="1870">
                  <c:v>-4.5541692118807407E-3</c:v>
                </c:pt>
                <c:pt idx="1871">
                  <c:v>-7.5217206391640489E-3</c:v>
                </c:pt>
                <c:pt idx="1872">
                  <c:v>-9.0479455409177567E-3</c:v>
                </c:pt>
                <c:pt idx="1873">
                  <c:v>-1.0514350667803343E-2</c:v>
                </c:pt>
                <c:pt idx="1874">
                  <c:v>-1.416602152685866E-2</c:v>
                </c:pt>
                <c:pt idx="1875">
                  <c:v>3.3501580083975377E-3</c:v>
                </c:pt>
                <c:pt idx="1876">
                  <c:v>8.0223692183397522E-3</c:v>
                </c:pt>
                <c:pt idx="1877">
                  <c:v>-2.9805326136641084E-3</c:v>
                </c:pt>
                <c:pt idx="1878">
                  <c:v>6.1044923285623843E-3</c:v>
                </c:pt>
                <c:pt idx="1879">
                  <c:v>-1.214114944537734E-2</c:v>
                </c:pt>
                <c:pt idx="1880">
                  <c:v>-1.3731090525357981E-2</c:v>
                </c:pt>
                <c:pt idx="1881">
                  <c:v>-6.7913455193133404E-4</c:v>
                </c:pt>
                <c:pt idx="1882">
                  <c:v>-9.2130149062349034E-3</c:v>
                </c:pt>
                <c:pt idx="1883">
                  <c:v>1.2663552006626159E-2</c:v>
                </c:pt>
                <c:pt idx="1884">
                  <c:v>2.5879421067765453E-3</c:v>
                </c:pt>
                <c:pt idx="1885">
                  <c:v>1.2198852772466602E-2</c:v>
                </c:pt>
                <c:pt idx="1886">
                  <c:v>-4.816955684007764E-3</c:v>
                </c:pt>
                <c:pt idx="1887">
                  <c:v>4.8529253585913685E-3</c:v>
                </c:pt>
                <c:pt idx="1888">
                  <c:v>-1.2889129558734653E-2</c:v>
                </c:pt>
                <c:pt idx="1889">
                  <c:v>1.9965681990698936E-3</c:v>
                </c:pt>
                <c:pt idx="1890">
                  <c:v>-1.695292904342947E-2</c:v>
                </c:pt>
                <c:pt idx="1891">
                  <c:v>-8.2697077432181149E-3</c:v>
                </c:pt>
                <c:pt idx="1892">
                  <c:v>1.5906805448537894E-2</c:v>
                </c:pt>
                <c:pt idx="1893">
                  <c:v>-1.5426345627274365E-4</c:v>
                </c:pt>
                <c:pt idx="1894">
                  <c:v>-5.7021998791415788E-3</c:v>
                </c:pt>
                <c:pt idx="1895">
                  <c:v>-1.5193932771697494E-3</c:v>
                </c:pt>
                <c:pt idx="1896">
                  <c:v>7.4854952341484749E-3</c:v>
                </c:pt>
                <c:pt idx="1897">
                  <c:v>1.7032161863381901E-3</c:v>
                </c:pt>
                <c:pt idx="1898">
                  <c:v>1.9884121576100561E-2</c:v>
                </c:pt>
                <c:pt idx="1899">
                  <c:v>8.4302179274241165E-4</c:v>
                </c:pt>
                <c:pt idx="1900">
                  <c:v>4.9721534264486394E-3</c:v>
                </c:pt>
                <c:pt idx="1901">
                  <c:v>5.616817928782763E-3</c:v>
                </c:pt>
                <c:pt idx="1902">
                  <c:v>4.4720883221894287E-3</c:v>
                </c:pt>
                <c:pt idx="1903">
                  <c:v>1.1350266882980128E-2</c:v>
                </c:pt>
                <c:pt idx="1904">
                  <c:v>1.5429169702498558E-3</c:v>
                </c:pt>
                <c:pt idx="1905">
                  <c:v>9.1698812194774979E-5</c:v>
                </c:pt>
                <c:pt idx="1906">
                  <c:v>2.0905412178929823E-3</c:v>
                </c:pt>
                <c:pt idx="1907">
                  <c:v>-1.8531622096427804E-2</c:v>
                </c:pt>
                <c:pt idx="1908">
                  <c:v>2.045395219331507E-2</c:v>
                </c:pt>
                <c:pt idx="1909">
                  <c:v>3.2828021365620551E-3</c:v>
                </c:pt>
                <c:pt idx="1910">
                  <c:v>6.5744742848817001E-3</c:v>
                </c:pt>
                <c:pt idx="1911">
                  <c:v>3.6125468153500127E-3</c:v>
                </c:pt>
                <c:pt idx="1912">
                  <c:v>-7.2351421188630279E-3</c:v>
                </c:pt>
                <c:pt idx="1913">
                  <c:v>-4.9635001150079572E-3</c:v>
                </c:pt>
                <c:pt idx="1914">
                  <c:v>2.8043750684365624E-3</c:v>
                </c:pt>
                <c:pt idx="1915">
                  <c:v>1.0264063040273752E-2</c:v>
                </c:pt>
                <c:pt idx="1916">
                  <c:v>3.6688103086964011E-3</c:v>
                </c:pt>
                <c:pt idx="1917">
                  <c:v>-8.6150164522884182E-3</c:v>
                </c:pt>
                <c:pt idx="1918">
                  <c:v>-4.8458149779735523E-3</c:v>
                </c:pt>
                <c:pt idx="1919">
                  <c:v>6.5309538103294476E-3</c:v>
                </c:pt>
                <c:pt idx="1920">
                  <c:v>9.651532677848457E-3</c:v>
                </c:pt>
                <c:pt idx="1921">
                  <c:v>2.4644063346580918E-3</c:v>
                </c:pt>
                <c:pt idx="1922">
                  <c:v>4.0714528062666556E-3</c:v>
                </c:pt>
                <c:pt idx="1923">
                  <c:v>-4.8908307298305108E-3</c:v>
                </c:pt>
                <c:pt idx="1924">
                  <c:v>4.6944441134769326E-3</c:v>
                </c:pt>
                <c:pt idx="1925">
                  <c:v>-1.3062865410386237E-2</c:v>
                </c:pt>
                <c:pt idx="1926">
                  <c:v>-1.4509471711036264E-2</c:v>
                </c:pt>
                <c:pt idx="1927">
                  <c:v>1.3363572073060742E-2</c:v>
                </c:pt>
                <c:pt idx="1928">
                  <c:v>-7.4479605342318064E-3</c:v>
                </c:pt>
                <c:pt idx="1929">
                  <c:v>9.6980276636247378E-4</c:v>
                </c:pt>
                <c:pt idx="1930">
                  <c:v>-2.2828838211962927E-3</c:v>
                </c:pt>
                <c:pt idx="1931">
                  <c:v>-6.2331198980365866E-3</c:v>
                </c:pt>
                <c:pt idx="1932">
                  <c:v>-4.9713566795735256E-3</c:v>
                </c:pt>
                <c:pt idx="1933">
                  <c:v>-3.0689155679921019E-5</c:v>
                </c:pt>
                <c:pt idx="1934">
                  <c:v>-1.9488211933537523E-2</c:v>
                </c:pt>
                <c:pt idx="1935">
                  <c:v>-3.8749499198718288E-3</c:v>
                </c:pt>
                <c:pt idx="1936">
                  <c:v>1.3285153181461179E-2</c:v>
                </c:pt>
                <c:pt idx="1937">
                  <c:v>-2.7722821401770211E-3</c:v>
                </c:pt>
                <c:pt idx="1938">
                  <c:v>-1.0958256629683142E-2</c:v>
                </c:pt>
                <c:pt idx="1939">
                  <c:v>5.5775639816387588E-3</c:v>
                </c:pt>
                <c:pt idx="1940">
                  <c:v>-5.1901924123140012E-3</c:v>
                </c:pt>
                <c:pt idx="1941">
                  <c:v>4.664114603958886E-3</c:v>
                </c:pt>
                <c:pt idx="1942">
                  <c:v>8.6780246388328264E-3</c:v>
                </c:pt>
                <c:pt idx="1943">
                  <c:v>-1.4266574037317523E-3</c:v>
                </c:pt>
                <c:pt idx="1944">
                  <c:v>-3.1058601369063151E-3</c:v>
                </c:pt>
                <c:pt idx="1945">
                  <c:v>-3.1716162157446248E-3</c:v>
                </c:pt>
                <c:pt idx="1946">
                  <c:v>-1.3758227745238372E-2</c:v>
                </c:pt>
                <c:pt idx="1947">
                  <c:v>1.7106530777811588E-2</c:v>
                </c:pt>
                <c:pt idx="1948">
                  <c:v>1.1528275432309762E-3</c:v>
                </c:pt>
                <c:pt idx="1949">
                  <c:v>1.2436200672227076E-2</c:v>
                </c:pt>
                <c:pt idx="1950">
                  <c:v>1.8443605601948992E-4</c:v>
                </c:pt>
                <c:pt idx="1951">
                  <c:v>-3.3684107002360454E-3</c:v>
                </c:pt>
                <c:pt idx="1952">
                  <c:v>-1.1964968545701581E-3</c:v>
                </c:pt>
                <c:pt idx="1953">
                  <c:v>-1.7042717943017986E-3</c:v>
                </c:pt>
                <c:pt idx="1954">
                  <c:v>5.4679284963196125E-3</c:v>
                </c:pt>
                <c:pt idx="1955">
                  <c:v>8.4402721557144261E-3</c:v>
                </c:pt>
                <c:pt idx="1956">
                  <c:v>1.8361943803911465E-3</c:v>
                </c:pt>
                <c:pt idx="1957">
                  <c:v>1.3176883216523532E-2</c:v>
                </c:pt>
                <c:pt idx="1958">
                  <c:v>1.490465229489573E-2</c:v>
                </c:pt>
                <c:pt idx="1959">
                  <c:v>7.6804187811998666E-3</c:v>
                </c:pt>
                <c:pt idx="1960">
                  <c:v>1.0372102863052903E-2</c:v>
                </c:pt>
                <c:pt idx="1961">
                  <c:v>7.0957873124996634E-3</c:v>
                </c:pt>
                <c:pt idx="1962">
                  <c:v>2.3043204564749146E-3</c:v>
                </c:pt>
                <c:pt idx="1963">
                  <c:v>9.4323315202360786E-3</c:v>
                </c:pt>
                <c:pt idx="1964">
                  <c:v>-3.5219106222423055E-3</c:v>
                </c:pt>
                <c:pt idx="1965">
                  <c:v>5.5163485553238103E-3</c:v>
                </c:pt>
                <c:pt idx="1966">
                  <c:v>1.7774233058934143E-2</c:v>
                </c:pt>
                <c:pt idx="1967">
                  <c:v>3.8398029722090774E-3</c:v>
                </c:pt>
                <c:pt idx="1968">
                  <c:v>1.4754016092248736E-2</c:v>
                </c:pt>
                <c:pt idx="1969">
                  <c:v>1.8737602136416789E-3</c:v>
                </c:pt>
                <c:pt idx="1970">
                  <c:v>4.1244350840243856E-3</c:v>
                </c:pt>
                <c:pt idx="1971">
                  <c:v>-3.1680139829578721E-4</c:v>
                </c:pt>
                <c:pt idx="1972">
                  <c:v>7.1576094677142143E-3</c:v>
                </c:pt>
                <c:pt idx="1973">
                  <c:v>3.3363713299915373E-2</c:v>
                </c:pt>
                <c:pt idx="1974">
                  <c:v>-1.0924916790037875E-2</c:v>
                </c:pt>
                <c:pt idx="1975">
                  <c:v>1.2287620554031077E-2</c:v>
                </c:pt>
                <c:pt idx="1976">
                  <c:v>1.5163908639023388E-2</c:v>
                </c:pt>
                <c:pt idx="1977">
                  <c:v>4.0752448245940766E-3</c:v>
                </c:pt>
                <c:pt idx="1978">
                  <c:v>1.4064003045314443E-2</c:v>
                </c:pt>
                <c:pt idx="1979">
                  <c:v>1.1870279154470932E-2</c:v>
                </c:pt>
                <c:pt idx="1980">
                  <c:v>1.6097578094058734E-2</c:v>
                </c:pt>
                <c:pt idx="1981">
                  <c:v>5.1015877088247336E-3</c:v>
                </c:pt>
                <c:pt idx="1982">
                  <c:v>-1.9345559504408139E-2</c:v>
                </c:pt>
                <c:pt idx="1983">
                  <c:v>1.6758853710424237E-2</c:v>
                </c:pt>
                <c:pt idx="1984">
                  <c:v>1.092933838117804E-3</c:v>
                </c:pt>
                <c:pt idx="1985">
                  <c:v>2.3801913004991449E-2</c:v>
                </c:pt>
                <c:pt idx="1986">
                  <c:v>1.194610562720652E-2</c:v>
                </c:pt>
                <c:pt idx="1987">
                  <c:v>1.6043897622845079E-2</c:v>
                </c:pt>
                <c:pt idx="1988">
                  <c:v>1.0623586791994578E-2</c:v>
                </c:pt>
                <c:pt idx="1989">
                  <c:v>2.4102511949557551E-2</c:v>
                </c:pt>
                <c:pt idx="1990">
                  <c:v>1.0156179470975895E-2</c:v>
                </c:pt>
                <c:pt idx="1991">
                  <c:v>1.1622503239644203E-2</c:v>
                </c:pt>
                <c:pt idx="1992">
                  <c:v>1.7447690058351583E-3</c:v>
                </c:pt>
                <c:pt idx="1993">
                  <c:v>2.8789255068655015E-2</c:v>
                </c:pt>
                <c:pt idx="1994">
                  <c:v>2.3003235968540415E-2</c:v>
                </c:pt>
                <c:pt idx="1995">
                  <c:v>-8.7983174265355733E-4</c:v>
                </c:pt>
                <c:pt idx="1996">
                  <c:v>4.8714314468784631E-2</c:v>
                </c:pt>
                <c:pt idx="1997">
                  <c:v>-8.2906485291236204E-2</c:v>
                </c:pt>
                <c:pt idx="1998">
                  <c:v>-1.5212225589152329E-2</c:v>
                </c:pt>
                <c:pt idx="1999">
                  <c:v>-6.7965076638360697E-2</c:v>
                </c:pt>
                <c:pt idx="2000">
                  <c:v>-4.0044652400066591E-2</c:v>
                </c:pt>
                <c:pt idx="2001">
                  <c:v>8.9071430338750367E-5</c:v>
                </c:pt>
                <c:pt idx="2002">
                  <c:v>4.1904375491704643E-2</c:v>
                </c:pt>
                <c:pt idx="2003">
                  <c:v>4.7632163820451913E-3</c:v>
                </c:pt>
                <c:pt idx="2004">
                  <c:v>-2.1547914451140328E-2</c:v>
                </c:pt>
                <c:pt idx="2005">
                  <c:v>2.0785832979093501E-2</c:v>
                </c:pt>
                <c:pt idx="2006">
                  <c:v>-1.4073509717536159E-2</c:v>
                </c:pt>
                <c:pt idx="2007">
                  <c:v>6.2396505795727828E-5</c:v>
                </c:pt>
                <c:pt idx="2008">
                  <c:v>3.3735205751638991E-2</c:v>
                </c:pt>
                <c:pt idx="2009">
                  <c:v>1.6463389155334369E-2</c:v>
                </c:pt>
                <c:pt idx="2010">
                  <c:v>1.7347773062991883E-2</c:v>
                </c:pt>
                <c:pt idx="2011">
                  <c:v>2.6938324705562062E-5</c:v>
                </c:pt>
                <c:pt idx="2012">
                  <c:v>1.1390114799067911E-2</c:v>
                </c:pt>
                <c:pt idx="2013">
                  <c:v>6.1924589610875087E-3</c:v>
                </c:pt>
                <c:pt idx="2014">
                  <c:v>-7.2352196374443471E-4</c:v>
                </c:pt>
                <c:pt idx="2015">
                  <c:v>8.039557625659494E-3</c:v>
                </c:pt>
                <c:pt idx="2016">
                  <c:v>2.4351147044138401E-3</c:v>
                </c:pt>
                <c:pt idx="2017">
                  <c:v>2.0665670520180783E-3</c:v>
                </c:pt>
                <c:pt idx="2018">
                  <c:v>5.8947919164613729E-3</c:v>
                </c:pt>
                <c:pt idx="2019">
                  <c:v>-4.7818228315569165E-2</c:v>
                </c:pt>
                <c:pt idx="2020">
                  <c:v>2.9234095823375349E-2</c:v>
                </c:pt>
                <c:pt idx="2021">
                  <c:v>-1.1689673016448621E-2</c:v>
                </c:pt>
                <c:pt idx="2022">
                  <c:v>-8.7713802393335385E-4</c:v>
                </c:pt>
                <c:pt idx="2023">
                  <c:v>-4.6627668437413179E-2</c:v>
                </c:pt>
                <c:pt idx="2024">
                  <c:v>1.5461737953844928E-2</c:v>
                </c:pt>
                <c:pt idx="2025">
                  <c:v>3.5810288749370716E-3</c:v>
                </c:pt>
                <c:pt idx="2026">
                  <c:v>2.2386855559602209E-2</c:v>
                </c:pt>
                <c:pt idx="2027">
                  <c:v>-5.1855759822157284E-3</c:v>
                </c:pt>
                <c:pt idx="2028">
                  <c:v>9.7906345328371124E-3</c:v>
                </c:pt>
                <c:pt idx="2029">
                  <c:v>5.3505940865162666E-3</c:v>
                </c:pt>
                <c:pt idx="2030">
                  <c:v>-6.0856092976323316E-3</c:v>
                </c:pt>
                <c:pt idx="2031">
                  <c:v>-1.9945374829296383E-2</c:v>
                </c:pt>
                <c:pt idx="2032">
                  <c:v>-5.6286898170216284E-3</c:v>
                </c:pt>
                <c:pt idx="2033">
                  <c:v>2.4297040656402709E-2</c:v>
                </c:pt>
                <c:pt idx="2034">
                  <c:v>3.8701954448699246E-3</c:v>
                </c:pt>
                <c:pt idx="2035">
                  <c:v>1.6075599248669761E-2</c:v>
                </c:pt>
                <c:pt idx="2036">
                  <c:v>-1.31035000022071E-3</c:v>
                </c:pt>
                <c:pt idx="2037">
                  <c:v>4.9832125817283095E-3</c:v>
                </c:pt>
                <c:pt idx="2038">
                  <c:v>-2.3843015895344034E-2</c:v>
                </c:pt>
                <c:pt idx="2039">
                  <c:v>1.7026622955544322E-2</c:v>
                </c:pt>
                <c:pt idx="2040">
                  <c:v>1.5408798069472508E-3</c:v>
                </c:pt>
                <c:pt idx="2041">
                  <c:v>-1.4593731901517627E-2</c:v>
                </c:pt>
                <c:pt idx="2042">
                  <c:v>9.3991708989106006E-3</c:v>
                </c:pt>
                <c:pt idx="2043">
                  <c:v>1.4134149973110853E-3</c:v>
                </c:pt>
                <c:pt idx="2044">
                  <c:v>-1.201482434921558E-2</c:v>
                </c:pt>
                <c:pt idx="2045">
                  <c:v>-3.0997583087002332E-4</c:v>
                </c:pt>
                <c:pt idx="2046">
                  <c:v>-8.2959973756229488E-2</c:v>
                </c:pt>
                <c:pt idx="2047">
                  <c:v>5.4584746261050282E-2</c:v>
                </c:pt>
                <c:pt idx="2048">
                  <c:v>-4.4654681306835406E-3</c:v>
                </c:pt>
                <c:pt idx="2049">
                  <c:v>1.2107577270987581E-2</c:v>
                </c:pt>
                <c:pt idx="2050">
                  <c:v>6.8575908503965555E-3</c:v>
                </c:pt>
                <c:pt idx="2051">
                  <c:v>1.706156361787594E-2</c:v>
                </c:pt>
                <c:pt idx="2052">
                  <c:v>-1.3402266135859962E-2</c:v>
                </c:pt>
                <c:pt idx="2053">
                  <c:v>2.0495170625717931E-3</c:v>
                </c:pt>
                <c:pt idx="2054">
                  <c:v>5.4481266370572995E-3</c:v>
                </c:pt>
                <c:pt idx="2055">
                  <c:v>1.4561369330512218E-2</c:v>
                </c:pt>
                <c:pt idx="2056">
                  <c:v>-1.3396744590950652E-5</c:v>
                </c:pt>
                <c:pt idx="2057">
                  <c:v>5.6356393905292188E-3</c:v>
                </c:pt>
                <c:pt idx="2058">
                  <c:v>1.5604323383393816E-2</c:v>
                </c:pt>
                <c:pt idx="2059">
                  <c:v>-3.4060898613078529E-3</c:v>
                </c:pt>
                <c:pt idx="2060">
                  <c:v>4.0231826577574918E-3</c:v>
                </c:pt>
                <c:pt idx="2061">
                  <c:v>1.9790601539900178E-2</c:v>
                </c:pt>
                <c:pt idx="2062">
                  <c:v>5.6946973754686504E-3</c:v>
                </c:pt>
                <c:pt idx="2063">
                  <c:v>1.4605630922353348E-2</c:v>
                </c:pt>
                <c:pt idx="2064">
                  <c:v>6.8407437891589385E-3</c:v>
                </c:pt>
                <c:pt idx="2065">
                  <c:v>-1.7851110063772672E-3</c:v>
                </c:pt>
                <c:pt idx="2066">
                  <c:v>-2.2980533399071588E-3</c:v>
                </c:pt>
                <c:pt idx="2067">
                  <c:v>7.2869509135919919E-4</c:v>
                </c:pt>
                <c:pt idx="2068">
                  <c:v>-2.9293973392713872E-4</c:v>
                </c:pt>
                <c:pt idx="2069">
                  <c:v>1.2323818374377868E-2</c:v>
                </c:pt>
                <c:pt idx="2070">
                  <c:v>8.9525329672374889E-3</c:v>
                </c:pt>
                <c:pt idx="2071">
                  <c:v>2.0205249266380745E-3</c:v>
                </c:pt>
                <c:pt idx="2072">
                  <c:v>7.2109583662251101E-3</c:v>
                </c:pt>
                <c:pt idx="2073">
                  <c:v>2.3171385410067715E-2</c:v>
                </c:pt>
                <c:pt idx="2074">
                  <c:v>6.0525960675985686E-3</c:v>
                </c:pt>
                <c:pt idx="2075">
                  <c:v>-3.1915355270373735E-3</c:v>
                </c:pt>
                <c:pt idx="2076">
                  <c:v>1.2969280574970293E-2</c:v>
                </c:pt>
                <c:pt idx="2077">
                  <c:v>1.8652007610831675E-2</c:v>
                </c:pt>
                <c:pt idx="2078">
                  <c:v>2.0937769680698111E-2</c:v>
                </c:pt>
                <c:pt idx="2079">
                  <c:v>5.297087728789074E-3</c:v>
                </c:pt>
                <c:pt idx="2080">
                  <c:v>-2.6121661920671751E-3</c:v>
                </c:pt>
                <c:pt idx="2081">
                  <c:v>6.8866033458851277E-3</c:v>
                </c:pt>
                <c:pt idx="2082">
                  <c:v>7.5911778605530734E-3</c:v>
                </c:pt>
                <c:pt idx="2083">
                  <c:v>6.5257614311619227E-3</c:v>
                </c:pt>
                <c:pt idx="2084">
                  <c:v>2.4730314816172969E-3</c:v>
                </c:pt>
                <c:pt idx="2085">
                  <c:v>2.8146434662938411E-3</c:v>
                </c:pt>
                <c:pt idx="2086">
                  <c:v>1.1391217703288175E-2</c:v>
                </c:pt>
                <c:pt idx="2087">
                  <c:v>-3.136006697846299E-2</c:v>
                </c:pt>
                <c:pt idx="2088">
                  <c:v>3.1853778118876744E-3</c:v>
                </c:pt>
                <c:pt idx="2089">
                  <c:v>-2.4692779339619577E-2</c:v>
                </c:pt>
                <c:pt idx="2090">
                  <c:v>1.0162973117051274E-2</c:v>
                </c:pt>
                <c:pt idx="2091">
                  <c:v>-5.4393510473483018E-3</c:v>
                </c:pt>
                <c:pt idx="2092">
                  <c:v>2.7970861790590378E-3</c:v>
                </c:pt>
                <c:pt idx="2093">
                  <c:v>1.576059020953641E-2</c:v>
                </c:pt>
                <c:pt idx="2094">
                  <c:v>-1.8604374260476123E-3</c:v>
                </c:pt>
                <c:pt idx="2095">
                  <c:v>3.2320114518329915E-3</c:v>
                </c:pt>
                <c:pt idx="2096">
                  <c:v>8.9550796853459635E-3</c:v>
                </c:pt>
                <c:pt idx="2097">
                  <c:v>-1.4609749899643162E-2</c:v>
                </c:pt>
                <c:pt idx="2098">
                  <c:v>-2.4136281413045076E-2</c:v>
                </c:pt>
                <c:pt idx="2099">
                  <c:v>1.2738121682381951E-2</c:v>
                </c:pt>
                <c:pt idx="2100">
                  <c:v>-9.7907968778363913E-3</c:v>
                </c:pt>
                <c:pt idx="2101">
                  <c:v>9.6240877166851207E-4</c:v>
                </c:pt>
                <c:pt idx="2102">
                  <c:v>-7.6308208855498236E-6</c:v>
                </c:pt>
                <c:pt idx="2103">
                  <c:v>-9.0158836748786327E-3</c:v>
                </c:pt>
                <c:pt idx="2104">
                  <c:v>2.3100912486043196E-3</c:v>
                </c:pt>
                <c:pt idx="2105">
                  <c:v>-1.221526524027308E-3</c:v>
                </c:pt>
                <c:pt idx="2106">
                  <c:v>1.5683891512699492E-2</c:v>
                </c:pt>
                <c:pt idx="2107">
                  <c:v>1.3184899087432204E-2</c:v>
                </c:pt>
                <c:pt idx="2108">
                  <c:v>-3.9727624714094353E-3</c:v>
                </c:pt>
                <c:pt idx="2109">
                  <c:v>3.2621787631937404E-2</c:v>
                </c:pt>
                <c:pt idx="2110">
                  <c:v>6.58059686849332E-3</c:v>
                </c:pt>
                <c:pt idx="2111">
                  <c:v>8.8334885601450662E-3</c:v>
                </c:pt>
                <c:pt idx="2112">
                  <c:v>1.2030301186927654E-2</c:v>
                </c:pt>
                <c:pt idx="2113">
                  <c:v>3.0054132796834382E-4</c:v>
                </c:pt>
                <c:pt idx="2114">
                  <c:v>1.7383743124973594E-2</c:v>
                </c:pt>
                <c:pt idx="2115">
                  <c:v>1.6676742198410591E-3</c:v>
                </c:pt>
                <c:pt idx="2116">
                  <c:v>-3.9648845324065388E-2</c:v>
                </c:pt>
                <c:pt idx="2117">
                  <c:v>1.1499774266365741E-2</c:v>
                </c:pt>
                <c:pt idx="2118">
                  <c:v>-8.7767220478541762E-3</c:v>
                </c:pt>
                <c:pt idx="2119">
                  <c:v>-1.1502119949135733E-2</c:v>
                </c:pt>
                <c:pt idx="2120">
                  <c:v>4.4459345208603784E-4</c:v>
                </c:pt>
                <c:pt idx="2121">
                  <c:v>8.2213237168978649E-3</c:v>
                </c:pt>
                <c:pt idx="2122">
                  <c:v>-1.5835281281274021E-2</c:v>
                </c:pt>
                <c:pt idx="2123">
                  <c:v>1.7866844833409227E-2</c:v>
                </c:pt>
                <c:pt idx="2124">
                  <c:v>3.0223139094965245E-3</c:v>
                </c:pt>
                <c:pt idx="2125">
                  <c:v>1.3185477636466303E-2</c:v>
                </c:pt>
                <c:pt idx="2126">
                  <c:v>-1.3485889500884003E-4</c:v>
                </c:pt>
                <c:pt idx="2127">
                  <c:v>-8.5575960644286991E-3</c:v>
                </c:pt>
                <c:pt idx="2128">
                  <c:v>5.2626491531430255E-3</c:v>
                </c:pt>
                <c:pt idx="2129">
                  <c:v>-7.1938090506664318E-3</c:v>
                </c:pt>
                <c:pt idx="2130">
                  <c:v>-1.3939456985332409E-2</c:v>
                </c:pt>
                <c:pt idx="2131">
                  <c:v>-3.278390343808997E-2</c:v>
                </c:pt>
                <c:pt idx="2132">
                  <c:v>1.049349516133265E-3</c:v>
                </c:pt>
                <c:pt idx="2133">
                  <c:v>1.4897166344802745E-2</c:v>
                </c:pt>
                <c:pt idx="2134">
                  <c:v>-1.4493397452271777E-2</c:v>
                </c:pt>
                <c:pt idx="2135">
                  <c:v>-1.4597607885563217E-2</c:v>
                </c:pt>
                <c:pt idx="2136">
                  <c:v>1.5606773354884477E-2</c:v>
                </c:pt>
                <c:pt idx="2137">
                  <c:v>9.0910455828479737E-3</c:v>
                </c:pt>
                <c:pt idx="2138">
                  <c:v>5.0476495138335013E-3</c:v>
                </c:pt>
                <c:pt idx="2139">
                  <c:v>-5.8365254723440419E-3</c:v>
                </c:pt>
                <c:pt idx="2140">
                  <c:v>-8.5251174530372644E-3</c:v>
                </c:pt>
                <c:pt idx="2141">
                  <c:v>2.6365984800696809E-2</c:v>
                </c:pt>
                <c:pt idx="2142">
                  <c:v>1.9078104993597984E-2</c:v>
                </c:pt>
                <c:pt idx="2143">
                  <c:v>8.9996948647531848E-3</c:v>
                </c:pt>
                <c:pt idx="2144">
                  <c:v>-4.1234986053394476E-3</c:v>
                </c:pt>
                <c:pt idx="2145">
                  <c:v>2.511494642978263E-3</c:v>
                </c:pt>
                <c:pt idx="2146">
                  <c:v>1.2219545571171981E-2</c:v>
                </c:pt>
                <c:pt idx="2147">
                  <c:v>-3.8479818338642952E-3</c:v>
                </c:pt>
                <c:pt idx="2148">
                  <c:v>3.7815601232717272E-3</c:v>
                </c:pt>
                <c:pt idx="2149">
                  <c:v>3.6264796389019169E-4</c:v>
                </c:pt>
                <c:pt idx="2150">
                  <c:v>1.6598328200615874E-2</c:v>
                </c:pt>
                <c:pt idx="2151">
                  <c:v>2.2067504267053582E-2</c:v>
                </c:pt>
                <c:pt idx="2152">
                  <c:v>-2.7234388496519364E-3</c:v>
                </c:pt>
                <c:pt idx="2153">
                  <c:v>1.4775263152531665E-2</c:v>
                </c:pt>
                <c:pt idx="2154">
                  <c:v>1.2903290590137175E-2</c:v>
                </c:pt>
                <c:pt idx="2155">
                  <c:v>9.1138604700346081E-3</c:v>
                </c:pt>
                <c:pt idx="2156">
                  <c:v>1.6026249778959591E-2</c:v>
                </c:pt>
                <c:pt idx="2157">
                  <c:v>-2.5526319182125191E-3</c:v>
                </c:pt>
                <c:pt idx="2158">
                  <c:v>1.3060786619963944E-2</c:v>
                </c:pt>
                <c:pt idx="2159">
                  <c:v>1.1737763063045881E-2</c:v>
                </c:pt>
                <c:pt idx="2160">
                  <c:v>-7.6293040939730793E-4</c:v>
                </c:pt>
                <c:pt idx="2161">
                  <c:v>-2.8710609674524368E-4</c:v>
                </c:pt>
                <c:pt idx="2162">
                  <c:v>1.5214681331166281E-2</c:v>
                </c:pt>
                <c:pt idx="2163">
                  <c:v>1.8934613256405268E-2</c:v>
                </c:pt>
                <c:pt idx="2164">
                  <c:v>1.139494229308338E-2</c:v>
                </c:pt>
                <c:pt idx="2165">
                  <c:v>1.3332850696204279E-3</c:v>
                </c:pt>
                <c:pt idx="2166">
                  <c:v>1.2935527211601624E-2</c:v>
                </c:pt>
                <c:pt idx="2167">
                  <c:v>1.6443220480121805E-2</c:v>
                </c:pt>
                <c:pt idx="2168">
                  <c:v>-1.6882353113287264E-2</c:v>
                </c:pt>
                <c:pt idx="2169">
                  <c:v>2.2300130652039937E-2</c:v>
                </c:pt>
                <c:pt idx="2170">
                  <c:v>2.2037845705968452E-3</c:v>
                </c:pt>
                <c:pt idx="2171">
                  <c:v>5.5278469283122043E-3</c:v>
                </c:pt>
                <c:pt idx="2172">
                  <c:v>3.010168708111877E-3</c:v>
                </c:pt>
                <c:pt idx="2173">
                  <c:v>-6.543741107482042E-3</c:v>
                </c:pt>
                <c:pt idx="2174">
                  <c:v>2.2448032934218487E-2</c:v>
                </c:pt>
                <c:pt idx="2175">
                  <c:v>3.5866085580693666E-2</c:v>
                </c:pt>
                <c:pt idx="2176">
                  <c:v>7.9299905289033391E-3</c:v>
                </c:pt>
                <c:pt idx="2177">
                  <c:v>3.4598975066468004E-3</c:v>
                </c:pt>
                <c:pt idx="2178">
                  <c:v>8.6821671858466551E-3</c:v>
                </c:pt>
                <c:pt idx="2179">
                  <c:v>2.0871959023453106E-2</c:v>
                </c:pt>
                <c:pt idx="2180">
                  <c:v>3.1315706476030179E-2</c:v>
                </c:pt>
                <c:pt idx="2181">
                  <c:v>-5.5158704876463668E-2</c:v>
                </c:pt>
                <c:pt idx="2182">
                  <c:v>7.4767161787830105E-3</c:v>
                </c:pt>
                <c:pt idx="2183">
                  <c:v>-1.8850244830974226E-2</c:v>
                </c:pt>
                <c:pt idx="2184">
                  <c:v>6.813431491860391E-3</c:v>
                </c:pt>
                <c:pt idx="2185">
                  <c:v>-4.4834529878394119E-2</c:v>
                </c:pt>
                <c:pt idx="2186">
                  <c:v>2.0880386793630527E-2</c:v>
                </c:pt>
                <c:pt idx="2187">
                  <c:v>-6.8677997192846032E-3</c:v>
                </c:pt>
                <c:pt idx="2188">
                  <c:v>1.5428574626949243E-2</c:v>
                </c:pt>
                <c:pt idx="2189">
                  <c:v>-2.0890923472523274E-3</c:v>
                </c:pt>
                <c:pt idx="2190">
                  <c:v>-4.9823381085343154E-3</c:v>
                </c:pt>
                <c:pt idx="2191">
                  <c:v>1.6903754076747334E-3</c:v>
                </c:pt>
                <c:pt idx="2192">
                  <c:v>-1.8363241373959494E-2</c:v>
                </c:pt>
                <c:pt idx="2193">
                  <c:v>-1.5003232116796588E-2</c:v>
                </c:pt>
                <c:pt idx="2194">
                  <c:v>1.1798522390540569E-2</c:v>
                </c:pt>
                <c:pt idx="2195">
                  <c:v>5.658544322620291E-2</c:v>
                </c:pt>
                <c:pt idx="2196">
                  <c:v>1.7180601388066104E-2</c:v>
                </c:pt>
                <c:pt idx="2197">
                  <c:v>7.9247112896170101E-3</c:v>
                </c:pt>
                <c:pt idx="2198">
                  <c:v>1.8310746679984141E-2</c:v>
                </c:pt>
                <c:pt idx="2199">
                  <c:v>5.4588965120579008E-3</c:v>
                </c:pt>
                <c:pt idx="2200">
                  <c:v>7.2322016844491594E-3</c:v>
                </c:pt>
                <c:pt idx="2201">
                  <c:v>-1.4401111522410047E-3</c:v>
                </c:pt>
                <c:pt idx="2202">
                  <c:v>-1.2476957998811686E-2</c:v>
                </c:pt>
                <c:pt idx="2203">
                  <c:v>9.4078142194521635E-3</c:v>
                </c:pt>
                <c:pt idx="2204">
                  <c:v>2.0986217208239701E-2</c:v>
                </c:pt>
                <c:pt idx="2205">
                  <c:v>5.2463637951251141E-2</c:v>
                </c:pt>
                <c:pt idx="2206">
                  <c:v>-5.8313322697869105E-4</c:v>
                </c:pt>
                <c:pt idx="2207">
                  <c:v>1.2260058394783746E-2</c:v>
                </c:pt>
                <c:pt idx="2208">
                  <c:v>8.5828362020891492E-3</c:v>
                </c:pt>
                <c:pt idx="2209">
                  <c:v>1.1955069753394752E-2</c:v>
                </c:pt>
                <c:pt idx="2210">
                  <c:v>1.2176560121765594E-2</c:v>
                </c:pt>
                <c:pt idx="2211">
                  <c:v>-2.4813164132048674E-3</c:v>
                </c:pt>
                <c:pt idx="2212">
                  <c:v>5.5320474487324783E-3</c:v>
                </c:pt>
                <c:pt idx="2213">
                  <c:v>-6.1031037866830186E-3</c:v>
                </c:pt>
                <c:pt idx="2214">
                  <c:v>-1.1352907049495613E-2</c:v>
                </c:pt>
                <c:pt idx="2215">
                  <c:v>2.2204834942295915E-2</c:v>
                </c:pt>
                <c:pt idx="2216">
                  <c:v>1.6990324047600883E-2</c:v>
                </c:pt>
                <c:pt idx="2217">
                  <c:v>5.5961269842674773E-3</c:v>
                </c:pt>
                <c:pt idx="2218">
                  <c:v>9.1641736504142063E-3</c:v>
                </c:pt>
                <c:pt idx="2219">
                  <c:v>2.4287135278514622E-2</c:v>
                </c:pt>
                <c:pt idx="2220">
                  <c:v>2.246542552058705E-2</c:v>
                </c:pt>
                <c:pt idx="2221">
                  <c:v>3.8553263280672796E-3</c:v>
                </c:pt>
                <c:pt idx="2222">
                  <c:v>1.7428615296517712E-4</c:v>
                </c:pt>
                <c:pt idx="2223">
                  <c:v>2.1443833627217072E-2</c:v>
                </c:pt>
                <c:pt idx="2224">
                  <c:v>1.5942744223548476E-3</c:v>
                </c:pt>
                <c:pt idx="2225">
                  <c:v>2.8334941967508246E-2</c:v>
                </c:pt>
                <c:pt idx="2226">
                  <c:v>1.6864965907253483E-2</c:v>
                </c:pt>
                <c:pt idx="2227">
                  <c:v>4.2466632667515538E-4</c:v>
                </c:pt>
                <c:pt idx="2228">
                  <c:v>-3.0293573784981327E-2</c:v>
                </c:pt>
                <c:pt idx="2229">
                  <c:v>7.7635126896652201E-3</c:v>
                </c:pt>
                <c:pt idx="2230">
                  <c:v>1.4556511356221045E-2</c:v>
                </c:pt>
                <c:pt idx="2231">
                  <c:v>4.1819155757831655E-2</c:v>
                </c:pt>
                <c:pt idx="2232">
                  <c:v>1.5261689275534184E-2</c:v>
                </c:pt>
                <c:pt idx="2233">
                  <c:v>4.4599619988318915E-3</c:v>
                </c:pt>
                <c:pt idx="2234">
                  <c:v>6.5562729897377875E-3</c:v>
                </c:pt>
                <c:pt idx="2235">
                  <c:v>9.4659714960548848E-3</c:v>
                </c:pt>
                <c:pt idx="2236">
                  <c:v>7.2239627664391478E-3</c:v>
                </c:pt>
                <c:pt idx="2237">
                  <c:v>5.9800891439626847E-3</c:v>
                </c:pt>
                <c:pt idx="2238">
                  <c:v>1.4489593479950975E-2</c:v>
                </c:pt>
                <c:pt idx="2239">
                  <c:v>-1.2640677082232229E-2</c:v>
                </c:pt>
                <c:pt idx="2240">
                  <c:v>5.3172791946293218E-4</c:v>
                </c:pt>
                <c:pt idx="2241">
                  <c:v>5.7014454243090483E-3</c:v>
                </c:pt>
                <c:pt idx="2242">
                  <c:v>-3.0858330437002961E-2</c:v>
                </c:pt>
                <c:pt idx="2243">
                  <c:v>4.6109088247671343E-3</c:v>
                </c:pt>
                <c:pt idx="2244">
                  <c:v>3.040524542391396E-2</c:v>
                </c:pt>
                <c:pt idx="2245">
                  <c:v>3.4252241296416873E-2</c:v>
                </c:pt>
                <c:pt idx="2246">
                  <c:v>1.0985743144164763E-2</c:v>
                </c:pt>
                <c:pt idx="2247">
                  <c:v>-3.4052911841771547E-2</c:v>
                </c:pt>
                <c:pt idx="2248">
                  <c:v>2.1317592044885682E-2</c:v>
                </c:pt>
                <c:pt idx="2249">
                  <c:v>5.8294650154990498E-3</c:v>
                </c:pt>
                <c:pt idx="2250">
                  <c:v>2.685058834151912E-2</c:v>
                </c:pt>
                <c:pt idx="2251">
                  <c:v>6.2895064288676656E-3</c:v>
                </c:pt>
                <c:pt idx="2252">
                  <c:v>2.2405740090117809E-3</c:v>
                </c:pt>
                <c:pt idx="2253">
                  <c:v>3.0745188353346934E-3</c:v>
                </c:pt>
                <c:pt idx="2254">
                  <c:v>2.8207403131353921E-4</c:v>
                </c:pt>
                <c:pt idx="2255">
                  <c:v>9.0959617405618701E-3</c:v>
                </c:pt>
                <c:pt idx="2256">
                  <c:v>-1.46598883164444E-2</c:v>
                </c:pt>
                <c:pt idx="2257">
                  <c:v>-1.9224490738145278E-2</c:v>
                </c:pt>
                <c:pt idx="2258">
                  <c:v>2.5120753454481889E-2</c:v>
                </c:pt>
                <c:pt idx="2259">
                  <c:v>6.9274406354089607E-3</c:v>
                </c:pt>
                <c:pt idx="2260">
                  <c:v>2.4655807340062206E-2</c:v>
                </c:pt>
                <c:pt idx="2261">
                  <c:v>-9.9791610701449734E-3</c:v>
                </c:pt>
                <c:pt idx="2262">
                  <c:v>-1.890876045424689E-2</c:v>
                </c:pt>
                <c:pt idx="2263">
                  <c:v>-7.3551360268126073E-2</c:v>
                </c:pt>
                <c:pt idx="2264">
                  <c:v>4.2772454920581147E-2</c:v>
                </c:pt>
                <c:pt idx="2265">
                  <c:v>-3.0640696835307967E-2</c:v>
                </c:pt>
                <c:pt idx="2266">
                  <c:v>-3.4985443119820742E-2</c:v>
                </c:pt>
                <c:pt idx="2267">
                  <c:v>-5.3493366750087923E-2</c:v>
                </c:pt>
                <c:pt idx="2268">
                  <c:v>4.6562128117119891E-2</c:v>
                </c:pt>
                <c:pt idx="2269">
                  <c:v>5.7201356452748035E-3</c:v>
                </c:pt>
                <c:pt idx="2270">
                  <c:v>4.2539771405304912E-2</c:v>
                </c:pt>
                <c:pt idx="2271">
                  <c:v>1.9951285596472367E-2</c:v>
                </c:pt>
                <c:pt idx="2272">
                  <c:v>1.1774560248893163E-2</c:v>
                </c:pt>
                <c:pt idx="2273">
                  <c:v>6.2360824359073757E-3</c:v>
                </c:pt>
                <c:pt idx="2274">
                  <c:v>1.1703094015974762E-2</c:v>
                </c:pt>
                <c:pt idx="2275">
                  <c:v>-1.6219696982270104E-2</c:v>
                </c:pt>
                <c:pt idx="2276">
                  <c:v>-8.8972714359460189E-3</c:v>
                </c:pt>
                <c:pt idx="2277">
                  <c:v>-1.1341431032252372E-2</c:v>
                </c:pt>
                <c:pt idx="2278">
                  <c:v>-9.4038004300749257E-3</c:v>
                </c:pt>
                <c:pt idx="2279">
                  <c:v>-8.8152431404651729E-3</c:v>
                </c:pt>
                <c:pt idx="2280">
                  <c:v>-1.5404308296583251E-2</c:v>
                </c:pt>
                <c:pt idx="2281">
                  <c:v>-2.4081494541504201E-2</c:v>
                </c:pt>
                <c:pt idx="2282">
                  <c:v>-5.2524872807433724E-2</c:v>
                </c:pt>
                <c:pt idx="2283">
                  <c:v>3.8385608767248737E-3</c:v>
                </c:pt>
                <c:pt idx="2284">
                  <c:v>5.1051615700751125E-2</c:v>
                </c:pt>
                <c:pt idx="2285">
                  <c:v>-1.2648638386582103E-2</c:v>
                </c:pt>
                <c:pt idx="2286">
                  <c:v>-8.3738077233825814E-2</c:v>
                </c:pt>
                <c:pt idx="2287">
                  <c:v>0</c:v>
                </c:pt>
                <c:pt idx="2288">
                  <c:v>9.5194568035755614E-2</c:v>
                </c:pt>
                <c:pt idx="2289">
                  <c:v>2.850236383534635E-3</c:v>
                </c:pt>
                <c:pt idx="2290">
                  <c:v>2.6290213830745938E-3</c:v>
                </c:pt>
                <c:pt idx="2291">
                  <c:v>2.7131967603620886E-2</c:v>
                </c:pt>
                <c:pt idx="2292">
                  <c:v>5.4678733451431613E-3</c:v>
                </c:pt>
                <c:pt idx="2293">
                  <c:v>-1.6080211209129704E-2</c:v>
                </c:pt>
                <c:pt idx="2294">
                  <c:v>5.1284918014459519E-3</c:v>
                </c:pt>
                <c:pt idx="2295">
                  <c:v>-2.3789319205659593E-3</c:v>
                </c:pt>
                <c:pt idx="2296">
                  <c:v>2.338926784002638E-2</c:v>
                </c:pt>
                <c:pt idx="2297">
                  <c:v>8.0024882572184725E-3</c:v>
                </c:pt>
                <c:pt idx="2298">
                  <c:v>1.6657165719186729E-2</c:v>
                </c:pt>
                <c:pt idx="2299">
                  <c:v>-9.6179237356434442E-3</c:v>
                </c:pt>
                <c:pt idx="2300">
                  <c:v>-8.7296324447297853E-3</c:v>
                </c:pt>
                <c:pt idx="2301">
                  <c:v>3.1383453472388287E-2</c:v>
                </c:pt>
                <c:pt idx="2302">
                  <c:v>-7.4513250657426994E-5</c:v>
                </c:pt>
                <c:pt idx="2303">
                  <c:v>8.3782845432759916E-3</c:v>
                </c:pt>
                <c:pt idx="2304">
                  <c:v>4.3012955952448379E-3</c:v>
                </c:pt>
                <c:pt idx="2305">
                  <c:v>-9.3952301396575191E-3</c:v>
                </c:pt>
                <c:pt idx="2306">
                  <c:v>-9.978981843351371E-3</c:v>
                </c:pt>
                <c:pt idx="2307">
                  <c:v>-1.9574240238458201E-2</c:v>
                </c:pt>
                <c:pt idx="2308">
                  <c:v>-1.6608256298318962E-2</c:v>
                </c:pt>
                <c:pt idx="2309">
                  <c:v>2.1420006154869185E-2</c:v>
                </c:pt>
                <c:pt idx="2310">
                  <c:v>-1.2221285260866768E-2</c:v>
                </c:pt>
                <c:pt idx="2311">
                  <c:v>-3.1344934517642878E-2</c:v>
                </c:pt>
                <c:pt idx="2312">
                  <c:v>-1.3263285907147945E-2</c:v>
                </c:pt>
                <c:pt idx="2313">
                  <c:v>1.6885863156099436E-2</c:v>
                </c:pt>
                <c:pt idx="2314">
                  <c:v>1.1948648765636947E-2</c:v>
                </c:pt>
                <c:pt idx="2315">
                  <c:v>-3.8229774310662322E-3</c:v>
                </c:pt>
                <c:pt idx="2316">
                  <c:v>-5.0936064236333581E-3</c:v>
                </c:pt>
                <c:pt idx="2317">
                  <c:v>-3.5578837200520123E-2</c:v>
                </c:pt>
                <c:pt idx="2318">
                  <c:v>2.064314269518781E-2</c:v>
                </c:pt>
                <c:pt idx="2319">
                  <c:v>-6.6681890842658145E-3</c:v>
                </c:pt>
                <c:pt idx="2320">
                  <c:v>-1.7034346406731325E-2</c:v>
                </c:pt>
                <c:pt idx="2321">
                  <c:v>1.0103599313702981E-3</c:v>
                </c:pt>
                <c:pt idx="2322">
                  <c:v>2.6526954054463262E-2</c:v>
                </c:pt>
                <c:pt idx="2323">
                  <c:v>-8.7018272198399419E-3</c:v>
                </c:pt>
                <c:pt idx="2324">
                  <c:v>-1.5245694468935854E-3</c:v>
                </c:pt>
                <c:pt idx="2325">
                  <c:v>3.0685116982409944E-3</c:v>
                </c:pt>
                <c:pt idx="2326">
                  <c:v>3.0365664442626686E-2</c:v>
                </c:pt>
                <c:pt idx="2327">
                  <c:v>4.9767626479367685E-3</c:v>
                </c:pt>
                <c:pt idx="2328">
                  <c:v>4.5730924342065578E-3</c:v>
                </c:pt>
                <c:pt idx="2329">
                  <c:v>-1.325836714040723E-3</c:v>
                </c:pt>
                <c:pt idx="2330">
                  <c:v>-6.9557603052059873E-3</c:v>
                </c:pt>
                <c:pt idx="2331">
                  <c:v>-7.7529302378502602E-3</c:v>
                </c:pt>
                <c:pt idx="2332">
                  <c:v>-7.3888801295741149E-3</c:v>
                </c:pt>
                <c:pt idx="2333">
                  <c:v>8.2308686454445681E-3</c:v>
                </c:pt>
                <c:pt idx="2334">
                  <c:v>-8.238866251799308E-3</c:v>
                </c:pt>
                <c:pt idx="2335">
                  <c:v>2.8521400075816709E-3</c:v>
                </c:pt>
                <c:pt idx="2336">
                  <c:v>-2.4685446854468603E-2</c:v>
                </c:pt>
                <c:pt idx="2337">
                  <c:v>-2.1807336537254789E-2</c:v>
                </c:pt>
                <c:pt idx="2338">
                  <c:v>1.5056035621298202E-3</c:v>
                </c:pt>
                <c:pt idx="2339">
                  <c:v>-3.1995900666518494E-2</c:v>
                </c:pt>
                <c:pt idx="2340">
                  <c:v>-2.9453091854567844E-2</c:v>
                </c:pt>
                <c:pt idx="2341">
                  <c:v>-1.1034690194505663E-2</c:v>
                </c:pt>
                <c:pt idx="2342">
                  <c:v>3.2218363047624818E-3</c:v>
                </c:pt>
                <c:pt idx="2343">
                  <c:v>-1.6726423140509091E-2</c:v>
                </c:pt>
                <c:pt idx="2344">
                  <c:v>3.0854453145875659E-2</c:v>
                </c:pt>
                <c:pt idx="2345">
                  <c:v>-7.3177394366337242E-3</c:v>
                </c:pt>
                <c:pt idx="2346">
                  <c:v>-9.8965353087571255E-3</c:v>
                </c:pt>
                <c:pt idx="2347">
                  <c:v>6.991747206465912E-2</c:v>
                </c:pt>
                <c:pt idx="2348">
                  <c:v>-1.1991171585246494E-2</c:v>
                </c:pt>
                <c:pt idx="2349">
                  <c:v>-5.0039918320974139E-2</c:v>
                </c:pt>
                <c:pt idx="2350">
                  <c:v>2.2477221762055844E-2</c:v>
                </c:pt>
                <c:pt idx="2351">
                  <c:v>1.8847457895028081E-2</c:v>
                </c:pt>
                <c:pt idx="2352">
                  <c:v>-3.045253124666681E-2</c:v>
                </c:pt>
                <c:pt idx="2353">
                  <c:v>-6.8306557429514319E-3</c:v>
                </c:pt>
                <c:pt idx="2354">
                  <c:v>1.2003133704034214E-3</c:v>
                </c:pt>
                <c:pt idx="2355">
                  <c:v>-9.6010524346602545E-3</c:v>
                </c:pt>
                <c:pt idx="2356">
                  <c:v>1.7324721748313723E-3</c:v>
                </c:pt>
                <c:pt idx="2357">
                  <c:v>3.0175603643861765E-2</c:v>
                </c:pt>
                <c:pt idx="2358">
                  <c:v>4.0104625897468105E-2</c:v>
                </c:pt>
                <c:pt idx="2359">
                  <c:v>3.5509855754220325E-2</c:v>
                </c:pt>
                <c:pt idx="2360">
                  <c:v>-8.9120110226062893E-3</c:v>
                </c:pt>
                <c:pt idx="2361">
                  <c:v>1.5924788241064067E-2</c:v>
                </c:pt>
                <c:pt idx="2362">
                  <c:v>2.6789522304033326E-2</c:v>
                </c:pt>
                <c:pt idx="2363">
                  <c:v>4.4817590497737467E-2</c:v>
                </c:pt>
                <c:pt idx="2364">
                  <c:v>1.7356999303013653E-3</c:v>
                </c:pt>
                <c:pt idx="2365">
                  <c:v>2.7393767035609709E-2</c:v>
                </c:pt>
                <c:pt idx="2366">
                  <c:v>-6.3448960571232515E-4</c:v>
                </c:pt>
                <c:pt idx="2367">
                  <c:v>1.3248856453451243E-2</c:v>
                </c:pt>
                <c:pt idx="2368">
                  <c:v>-3.4202768687340446E-3</c:v>
                </c:pt>
                <c:pt idx="2369">
                  <c:v>-2.7267174329111802E-2</c:v>
                </c:pt>
                <c:pt idx="2370">
                  <c:v>-1.0869328600015198E-2</c:v>
                </c:pt>
                <c:pt idx="2371">
                  <c:v>2.2014782611639864E-2</c:v>
                </c:pt>
                <c:pt idx="2372">
                  <c:v>-1.6514879956533476E-3</c:v>
                </c:pt>
                <c:pt idx="2373">
                  <c:v>-3.5578172261204195E-2</c:v>
                </c:pt>
                <c:pt idx="2374">
                  <c:v>-5.1319723771543662E-3</c:v>
                </c:pt>
                <c:pt idx="2375">
                  <c:v>-1.1321603043534694E-2</c:v>
                </c:pt>
                <c:pt idx="2376">
                  <c:v>4.1628186830101027E-2</c:v>
                </c:pt>
                <c:pt idx="2377">
                  <c:v>2.778710656761739E-2</c:v>
                </c:pt>
                <c:pt idx="2378">
                  <c:v>2.7790666518536823E-2</c:v>
                </c:pt>
                <c:pt idx="2379">
                  <c:v>6.9275107060083885E-3</c:v>
                </c:pt>
                <c:pt idx="2380">
                  <c:v>4.1579050397509511E-2</c:v>
                </c:pt>
                <c:pt idx="2381">
                  <c:v>-6.0474520371877108E-4</c:v>
                </c:pt>
                <c:pt idx="2382">
                  <c:v>1.7455712385669689E-2</c:v>
                </c:pt>
                <c:pt idx="2383">
                  <c:v>7.139737633273806E-3</c:v>
                </c:pt>
                <c:pt idx="2384">
                  <c:v>9.0057023781862748E-3</c:v>
                </c:pt>
                <c:pt idx="2385">
                  <c:v>1.6486546743173576E-2</c:v>
                </c:pt>
                <c:pt idx="2386">
                  <c:v>1.2960889340382753E-2</c:v>
                </c:pt>
                <c:pt idx="2387">
                  <c:v>-2.4544509181041846E-3</c:v>
                </c:pt>
                <c:pt idx="2388">
                  <c:v>4.6139543916819568E-3</c:v>
                </c:pt>
                <c:pt idx="2389">
                  <c:v>1.0661011118723864E-2</c:v>
                </c:pt>
                <c:pt idx="2390">
                  <c:v>2.5226512592159273E-2</c:v>
                </c:pt>
                <c:pt idx="2391">
                  <c:v>-3.2249833318242792E-2</c:v>
                </c:pt>
                <c:pt idx="2392">
                  <c:v>3.0085366856339227E-2</c:v>
                </c:pt>
                <c:pt idx="2393">
                  <c:v>1.8461458007924123E-2</c:v>
                </c:pt>
                <c:pt idx="2394">
                  <c:v>3.6794115103558019E-3</c:v>
                </c:pt>
                <c:pt idx="2395">
                  <c:v>5.1629875051664026E-3</c:v>
                </c:pt>
                <c:pt idx="2396">
                  <c:v>-1.4062001923329435E-2</c:v>
                </c:pt>
                <c:pt idx="2397">
                  <c:v>2.0116203406224345E-2</c:v>
                </c:pt>
                <c:pt idx="2398">
                  <c:v>1.7241264510321101E-2</c:v>
                </c:pt>
                <c:pt idx="2399">
                  <c:v>2.6694053238867969E-2</c:v>
                </c:pt>
                <c:pt idx="2400">
                  <c:v>2.1241436292904623E-2</c:v>
                </c:pt>
                <c:pt idx="2401">
                  <c:v>-5.3587838107795049E-3</c:v>
                </c:pt>
                <c:pt idx="2402">
                  <c:v>1.2678312303235104E-2</c:v>
                </c:pt>
                <c:pt idx="2403">
                  <c:v>-2.0192479324091109E-3</c:v>
                </c:pt>
                <c:pt idx="2404">
                  <c:v>2.2580849501991795E-2</c:v>
                </c:pt>
                <c:pt idx="2405">
                  <c:v>1.0566181659615636E-2</c:v>
                </c:pt>
                <c:pt idx="2406">
                  <c:v>-4.5132970987493883E-3</c:v>
                </c:pt>
                <c:pt idx="2407">
                  <c:v>2.1333420265602292E-2</c:v>
                </c:pt>
                <c:pt idx="2408">
                  <c:v>-2.2528667691216423E-2</c:v>
                </c:pt>
                <c:pt idx="2409">
                  <c:v>3.6133824680138843E-2</c:v>
                </c:pt>
                <c:pt idx="2410">
                  <c:v>5.1463722102904263E-3</c:v>
                </c:pt>
                <c:pt idx="2411">
                  <c:v>-3.5825062214836986E-3</c:v>
                </c:pt>
                <c:pt idx="2412">
                  <c:v>-1.0593862319415025E-3</c:v>
                </c:pt>
                <c:pt idx="2413">
                  <c:v>1.5499308743663525E-2</c:v>
                </c:pt>
                <c:pt idx="2414">
                  <c:v>-2.7251212058546529E-2</c:v>
                </c:pt>
                <c:pt idx="2415">
                  <c:v>3.6923349474430045E-2</c:v>
                </c:pt>
                <c:pt idx="2416">
                  <c:v>4.8635306954853872E-4</c:v>
                </c:pt>
                <c:pt idx="2417">
                  <c:v>-1.6793223966575236E-2</c:v>
                </c:pt>
                <c:pt idx="2418">
                  <c:v>-1.8448680525080495E-2</c:v>
                </c:pt>
                <c:pt idx="2419">
                  <c:v>2.6676701592297476E-2</c:v>
                </c:pt>
                <c:pt idx="2420">
                  <c:v>2.8125287250666285E-2</c:v>
                </c:pt>
                <c:pt idx="2421">
                  <c:v>-1.9970987865416531E-3</c:v>
                </c:pt>
                <c:pt idx="2422">
                  <c:v>6.8095465789334607E-3</c:v>
                </c:pt>
                <c:pt idx="2423">
                  <c:v>1.5745885849279016E-2</c:v>
                </c:pt>
                <c:pt idx="2424">
                  <c:v>1.1870804128994376E-2</c:v>
                </c:pt>
                <c:pt idx="2425">
                  <c:v>1.1151511216440075E-2</c:v>
                </c:pt>
                <c:pt idx="2426">
                  <c:v>-4.0357664585106883E-3</c:v>
                </c:pt>
                <c:pt idx="2427">
                  <c:v>1.7507607798638365E-2</c:v>
                </c:pt>
                <c:pt idx="2428">
                  <c:v>-8.5540760172168279E-5</c:v>
                </c:pt>
                <c:pt idx="2429">
                  <c:v>-1.9626418936331099E-2</c:v>
                </c:pt>
                <c:pt idx="2430">
                  <c:v>1.9294308771423149E-3</c:v>
                </c:pt>
                <c:pt idx="2431">
                  <c:v>-1.694973571142884E-2</c:v>
                </c:pt>
                <c:pt idx="2432">
                  <c:v>9.3822461390384408E-3</c:v>
                </c:pt>
                <c:pt idx="2433">
                  <c:v>-1.1953084873295728E-2</c:v>
                </c:pt>
                <c:pt idx="2434">
                  <c:v>-3.637641789506129E-2</c:v>
                </c:pt>
                <c:pt idx="2435">
                  <c:v>1.5321091937932711E-2</c:v>
                </c:pt>
                <c:pt idx="2436">
                  <c:v>-6.5282697394971074E-3</c:v>
                </c:pt>
                <c:pt idx="2437">
                  <c:v>3.6689774070965041E-2</c:v>
                </c:pt>
                <c:pt idx="2438">
                  <c:v>1.0082562956158836E-2</c:v>
                </c:pt>
                <c:pt idx="2439">
                  <c:v>3.3346335114074414E-2</c:v>
                </c:pt>
                <c:pt idx="2440">
                  <c:v>-6.9622721386073403E-3</c:v>
                </c:pt>
                <c:pt idx="2441">
                  <c:v>-4.3051444375962633E-4</c:v>
                </c:pt>
                <c:pt idx="2442">
                  <c:v>-1.3299171480525387E-3</c:v>
                </c:pt>
                <c:pt idx="2443">
                  <c:v>1.2747811287372263E-2</c:v>
                </c:pt>
                <c:pt idx="2444">
                  <c:v>1.8134758078588144E-2</c:v>
                </c:pt>
                <c:pt idx="2445">
                  <c:v>5.2058042217714255E-3</c:v>
                </c:pt>
                <c:pt idx="2446">
                  <c:v>-1.7270932811017194E-2</c:v>
                </c:pt>
                <c:pt idx="2447">
                  <c:v>1.6186513579466627E-2</c:v>
                </c:pt>
                <c:pt idx="2448">
                  <c:v>-3.9328828641151369E-4</c:v>
                </c:pt>
                <c:pt idx="2449">
                  <c:v>-3.3903198783274864E-2</c:v>
                </c:pt>
                <c:pt idx="2450">
                  <c:v>3.0816310208823555E-2</c:v>
                </c:pt>
                <c:pt idx="2451">
                  <c:v>-1.4862795540855091E-2</c:v>
                </c:pt>
                <c:pt idx="2452">
                  <c:v>-8.9730476963236459E-3</c:v>
                </c:pt>
                <c:pt idx="2453">
                  <c:v>-1.7835669666290899E-2</c:v>
                </c:pt>
                <c:pt idx="2454">
                  <c:v>-2.2513933470671963E-2</c:v>
                </c:pt>
                <c:pt idx="2455">
                  <c:v>2.3981144446695409E-2</c:v>
                </c:pt>
                <c:pt idx="2456">
                  <c:v>-3.3173218061683295E-2</c:v>
                </c:pt>
                <c:pt idx="2457">
                  <c:v>-6.8803302206459273E-3</c:v>
                </c:pt>
                <c:pt idx="2458">
                  <c:v>-3.5033244194728343E-2</c:v>
                </c:pt>
                <c:pt idx="2459">
                  <c:v>3.1811904409308416E-2</c:v>
                </c:pt>
                <c:pt idx="2460">
                  <c:v>3.1785714285714341E-2</c:v>
                </c:pt>
                <c:pt idx="2461">
                  <c:v>-6.9330546955958278E-2</c:v>
                </c:pt>
                <c:pt idx="2462">
                  <c:v>3.2929968925028558E-2</c:v>
                </c:pt>
                <c:pt idx="2463">
                  <c:v>6.0359284123858783E-3</c:v>
                </c:pt>
                <c:pt idx="2464">
                  <c:v>3.4709368965162631E-3</c:v>
                </c:pt>
                <c:pt idx="2465">
                  <c:v>-2.611031912612263E-2</c:v>
                </c:pt>
                <c:pt idx="2466">
                  <c:v>-2.4358520918664633E-3</c:v>
                </c:pt>
                <c:pt idx="2467">
                  <c:v>1.6434972065122375E-2</c:v>
                </c:pt>
                <c:pt idx="2468">
                  <c:v>5.9320937297813545E-3</c:v>
                </c:pt>
                <c:pt idx="2469">
                  <c:v>2.1148840544207816E-2</c:v>
                </c:pt>
                <c:pt idx="2470">
                  <c:v>-1.2553346244513054E-3</c:v>
                </c:pt>
                <c:pt idx="2471">
                  <c:v>3.1773782078138436E-3</c:v>
                </c:pt>
                <c:pt idx="2472">
                  <c:v>-2.625033482569756E-3</c:v>
                </c:pt>
                <c:pt idx="2473">
                  <c:v>-6.8127955591317166E-3</c:v>
                </c:pt>
                <c:pt idx="2474">
                  <c:v>-2.4299174759585391E-2</c:v>
                </c:pt>
                <c:pt idx="2475">
                  <c:v>1.1779105294771858E-2</c:v>
                </c:pt>
                <c:pt idx="2476">
                  <c:v>2.325487793425049E-4</c:v>
                </c:pt>
                <c:pt idx="2477">
                  <c:v>1.3007408533450062E-2</c:v>
                </c:pt>
                <c:pt idx="2478">
                  <c:v>1.0059793816708072E-2</c:v>
                </c:pt>
                <c:pt idx="2479">
                  <c:v>1.2932079816648172E-2</c:v>
                </c:pt>
                <c:pt idx="2480">
                  <c:v>1.1931158841977575E-2</c:v>
                </c:pt>
                <c:pt idx="2481">
                  <c:v>-4.6126021662605049E-3</c:v>
                </c:pt>
                <c:pt idx="2482">
                  <c:v>-8.5912731765761235E-3</c:v>
                </c:pt>
                <c:pt idx="2483">
                  <c:v>6.8481241366946336E-3</c:v>
                </c:pt>
                <c:pt idx="2484">
                  <c:v>1.5718318802773489E-2</c:v>
                </c:pt>
                <c:pt idx="2485">
                  <c:v>-2.3327722289221667E-3</c:v>
                </c:pt>
                <c:pt idx="2486">
                  <c:v>-1.3143396070635839E-2</c:v>
                </c:pt>
                <c:pt idx="2487">
                  <c:v>-5.8553108602662773E-3</c:v>
                </c:pt>
                <c:pt idx="2488">
                  <c:v>6.5673561293706365E-3</c:v>
                </c:pt>
                <c:pt idx="2489">
                  <c:v>5.5576754874891053E-3</c:v>
                </c:pt>
                <c:pt idx="2490">
                  <c:v>-1.6383674313448148E-3</c:v>
                </c:pt>
                <c:pt idx="2491">
                  <c:v>-2.6198173804602303E-2</c:v>
                </c:pt>
                <c:pt idx="2492">
                  <c:v>1.3765617205102883E-2</c:v>
                </c:pt>
                <c:pt idx="2493">
                  <c:v>-5.4725776273239915E-3</c:v>
                </c:pt>
                <c:pt idx="2494">
                  <c:v>-2.496112228807576E-2</c:v>
                </c:pt>
                <c:pt idx="2495">
                  <c:v>8.7664803696650587E-4</c:v>
                </c:pt>
                <c:pt idx="2496">
                  <c:v>-3.0675865266001325E-2</c:v>
                </c:pt>
                <c:pt idx="2497">
                  <c:v>3.3217030424611063E-2</c:v>
                </c:pt>
                <c:pt idx="2498">
                  <c:v>2.0198075324701407E-2</c:v>
                </c:pt>
                <c:pt idx="2499">
                  <c:v>-2.6788031872544808E-2</c:v>
                </c:pt>
                <c:pt idx="2500">
                  <c:v>-7.1878431987806692E-3</c:v>
                </c:pt>
                <c:pt idx="2501">
                  <c:v>-1.1331646209728511E-2</c:v>
                </c:pt>
                <c:pt idx="2502">
                  <c:v>1.1356487766115872E-2</c:v>
                </c:pt>
                <c:pt idx="2503">
                  <c:v>-2.518643447869472E-2</c:v>
                </c:pt>
                <c:pt idx="2504">
                  <c:v>-4.2288393013272384E-2</c:v>
                </c:pt>
                <c:pt idx="2505">
                  <c:v>2.8464122388472241E-3</c:v>
                </c:pt>
                <c:pt idx="2506">
                  <c:v>-3.7414391820199495E-3</c:v>
                </c:pt>
                <c:pt idx="2507">
                  <c:v>2.1457004297694409E-2</c:v>
                </c:pt>
                <c:pt idx="2508">
                  <c:v>1.6226572478690273E-2</c:v>
                </c:pt>
                <c:pt idx="2509">
                  <c:v>2.246056517516434E-2</c:v>
                </c:pt>
                <c:pt idx="2510">
                  <c:v>-9.2856450518561916E-3</c:v>
                </c:pt>
              </c:numCache>
            </c:numRef>
          </c:xVal>
          <c:yVal>
            <c:numRef>
              <c:f>'Daily β'!$E$3:$E$2513</c:f>
              <c:numCache>
                <c:formatCode>0.00%</c:formatCode>
                <c:ptCount val="2511"/>
                <c:pt idx="0">
                  <c:v>-1.6453382084095039E-2</c:v>
                </c:pt>
                <c:pt idx="1">
                  <c:v>0</c:v>
                </c:pt>
                <c:pt idx="2">
                  <c:v>-1.4250309789343272E-2</c:v>
                </c:pt>
                <c:pt idx="3">
                  <c:v>-1.6341923318667489E-2</c:v>
                </c:pt>
                <c:pt idx="4">
                  <c:v>-3.3865814696485697E-2</c:v>
                </c:pt>
                <c:pt idx="5">
                  <c:v>2.2486772486772597E-2</c:v>
                </c:pt>
                <c:pt idx="6">
                  <c:v>-9.7024579560155456E-3</c:v>
                </c:pt>
                <c:pt idx="7">
                  <c:v>-7.1848465055520056E-3</c:v>
                </c:pt>
                <c:pt idx="8">
                  <c:v>-2.631578947368365E-3</c:v>
                </c:pt>
                <c:pt idx="9">
                  <c:v>-4.4854881266490745E-2</c:v>
                </c:pt>
                <c:pt idx="10">
                  <c:v>-2.0718232044198943E-2</c:v>
                </c:pt>
                <c:pt idx="11">
                  <c:v>7.757404795486561E-3</c:v>
                </c:pt>
                <c:pt idx="12">
                  <c:v>2.7991602519244875E-3</c:v>
                </c:pt>
                <c:pt idx="13">
                  <c:v>2.0935101186321955E-3</c:v>
                </c:pt>
                <c:pt idx="14">
                  <c:v>0</c:v>
                </c:pt>
                <c:pt idx="15">
                  <c:v>4.735376044568243E-2</c:v>
                </c:pt>
                <c:pt idx="16">
                  <c:v>-4.6542553191488371E-3</c:v>
                </c:pt>
                <c:pt idx="17">
                  <c:v>-1.5364061456245854E-2</c:v>
                </c:pt>
                <c:pt idx="18">
                  <c:v>0</c:v>
                </c:pt>
                <c:pt idx="19">
                  <c:v>-2.7137042062415823E-3</c:v>
                </c:pt>
                <c:pt idx="20">
                  <c:v>-7.4829931972788732E-3</c:v>
                </c:pt>
                <c:pt idx="21">
                  <c:v>1.5764222069910926E-2</c:v>
                </c:pt>
                <c:pt idx="22">
                  <c:v>1.4844804318488452E-2</c:v>
                </c:pt>
                <c:pt idx="23">
                  <c:v>-1.994680851063823E-2</c:v>
                </c:pt>
                <c:pt idx="24">
                  <c:v>4.4097693351424716E-2</c:v>
                </c:pt>
                <c:pt idx="25">
                  <c:v>-7.7972709551657566E-3</c:v>
                </c:pt>
                <c:pt idx="26">
                  <c:v>-3.9292730844793691E-2</c:v>
                </c:pt>
                <c:pt idx="27">
                  <c:v>7.498295841854085E-3</c:v>
                </c:pt>
                <c:pt idx="28">
                  <c:v>1.2855209742895892E-2</c:v>
                </c:pt>
                <c:pt idx="29">
                  <c:v>0</c:v>
                </c:pt>
                <c:pt idx="30">
                  <c:v>2.6720106880426951E-3</c:v>
                </c:pt>
                <c:pt idx="31">
                  <c:v>3.9973351099267133E-2</c:v>
                </c:pt>
                <c:pt idx="32">
                  <c:v>-3.843689942344649E-2</c:v>
                </c:pt>
                <c:pt idx="33">
                  <c:v>4.6635576282478535E-3</c:v>
                </c:pt>
                <c:pt idx="34">
                  <c:v>-4.6419098143236264E-3</c:v>
                </c:pt>
                <c:pt idx="35">
                  <c:v>1.9986675549633153E-3</c:v>
                </c:pt>
                <c:pt idx="36">
                  <c:v>1.2632978723404341E-2</c:v>
                </c:pt>
                <c:pt idx="37">
                  <c:v>-2.4294156270518778E-2</c:v>
                </c:pt>
                <c:pt idx="38">
                  <c:v>-2.6917900403767934E-3</c:v>
                </c:pt>
                <c:pt idx="39">
                  <c:v>-2.6990553306343403E-3</c:v>
                </c:pt>
                <c:pt idx="40">
                  <c:v>4.8714479025710467E-2</c:v>
                </c:pt>
                <c:pt idx="41">
                  <c:v>-2.4516129032258114E-2</c:v>
                </c:pt>
                <c:pt idx="42">
                  <c:v>5.4894179894179905E-2</c:v>
                </c:pt>
                <c:pt idx="43">
                  <c:v>1.8808777429467131E-2</c:v>
                </c:pt>
                <c:pt idx="44">
                  <c:v>-9.2307692307691432E-3</c:v>
                </c:pt>
                <c:pt idx="45">
                  <c:v>9.3167701863353155E-3</c:v>
                </c:pt>
                <c:pt idx="46">
                  <c:v>1.5384615384615385E-2</c:v>
                </c:pt>
                <c:pt idx="47">
                  <c:v>3.3333333333333375E-2</c:v>
                </c:pt>
                <c:pt idx="48">
                  <c:v>8.7976539589441974E-3</c:v>
                </c:pt>
                <c:pt idx="49">
                  <c:v>-2.6162790697674378E-2</c:v>
                </c:pt>
                <c:pt idx="50">
                  <c:v>2.9850746268657142E-3</c:v>
                </c:pt>
                <c:pt idx="51">
                  <c:v>3.1547619047618901E-2</c:v>
                </c:pt>
                <c:pt idx="52">
                  <c:v>1.1540680900174916E-3</c:v>
                </c:pt>
                <c:pt idx="53">
                  <c:v>1.3256484149855726E-2</c:v>
                </c:pt>
                <c:pt idx="54">
                  <c:v>-7.3947667804322532E-3</c:v>
                </c:pt>
                <c:pt idx="55">
                  <c:v>-9.169054441260753E-3</c:v>
                </c:pt>
                <c:pt idx="56">
                  <c:v>-9.832272990167621E-3</c:v>
                </c:pt>
                <c:pt idx="57">
                  <c:v>1.4602803738317757E-2</c:v>
                </c:pt>
                <c:pt idx="58">
                  <c:v>2.7058146229130619E-2</c:v>
                </c:pt>
                <c:pt idx="59">
                  <c:v>3.3632286995514977E-3</c:v>
                </c:pt>
                <c:pt idx="60">
                  <c:v>1.3407821229050392E-2</c:v>
                </c:pt>
                <c:pt idx="61">
                  <c:v>4.4101433296581194E-3</c:v>
                </c:pt>
                <c:pt idx="62">
                  <c:v>4.390779363337094E-3</c:v>
                </c:pt>
                <c:pt idx="63">
                  <c:v>-1.0382513661202256E-2</c:v>
                </c:pt>
                <c:pt idx="64">
                  <c:v>1.6565433462176222E-3</c:v>
                </c:pt>
                <c:pt idx="65">
                  <c:v>2.094818081587646E-2</c:v>
                </c:pt>
                <c:pt idx="66">
                  <c:v>3.2397408207342723E-3</c:v>
                </c:pt>
                <c:pt idx="67">
                  <c:v>5.9203444564048975E-3</c:v>
                </c:pt>
                <c:pt idx="68">
                  <c:v>-1.123595505617982E-2</c:v>
                </c:pt>
                <c:pt idx="69">
                  <c:v>-1.0822510822510784E-2</c:v>
                </c:pt>
                <c:pt idx="70">
                  <c:v>-5.4704595185996394E-3</c:v>
                </c:pt>
                <c:pt idx="71">
                  <c:v>1.8701870187018695E-2</c:v>
                </c:pt>
                <c:pt idx="72">
                  <c:v>-2.5377969762418944E-2</c:v>
                </c:pt>
                <c:pt idx="73">
                  <c:v>-4.4321329639890215E-3</c:v>
                </c:pt>
                <c:pt idx="74">
                  <c:v>3.1719532554257114E-2</c:v>
                </c:pt>
                <c:pt idx="75">
                  <c:v>-1.2405609492988157E-2</c:v>
                </c:pt>
                <c:pt idx="76">
                  <c:v>2.1845985800110707E-3</c:v>
                </c:pt>
                <c:pt idx="77">
                  <c:v>-7.0844686648502747E-3</c:v>
                </c:pt>
                <c:pt idx="78">
                  <c:v>-2.1953896816684494E-3</c:v>
                </c:pt>
                <c:pt idx="79">
                  <c:v>-1.2101210121012038E-2</c:v>
                </c:pt>
                <c:pt idx="80">
                  <c:v>-4.4543429844099026E-3</c:v>
                </c:pt>
                <c:pt idx="81">
                  <c:v>4.4742729306488736E-3</c:v>
                </c:pt>
                <c:pt idx="82">
                  <c:v>2.6169265033407507E-2</c:v>
                </c:pt>
                <c:pt idx="83">
                  <c:v>4.8833423765599487E-3</c:v>
                </c:pt>
                <c:pt idx="84">
                  <c:v>-1.0259179265658816E-2</c:v>
                </c:pt>
                <c:pt idx="85">
                  <c:v>1.2547735951991296E-2</c:v>
                </c:pt>
                <c:pt idx="86">
                  <c:v>-1.0775862068965287E-3</c:v>
                </c:pt>
                <c:pt idx="87">
                  <c:v>1.5102481121898661E-2</c:v>
                </c:pt>
                <c:pt idx="88">
                  <c:v>-1.8597236981934186E-2</c:v>
                </c:pt>
                <c:pt idx="89">
                  <c:v>0</c:v>
                </c:pt>
                <c:pt idx="90">
                  <c:v>5.4141851651334945E-4</c:v>
                </c:pt>
                <c:pt idx="91">
                  <c:v>-5.9523809523809217E-3</c:v>
                </c:pt>
                <c:pt idx="92">
                  <c:v>-3.810560696788257E-3</c:v>
                </c:pt>
                <c:pt idx="93">
                  <c:v>-1.3661202185792349E-2</c:v>
                </c:pt>
                <c:pt idx="94">
                  <c:v>-2.3268698060941923E-2</c:v>
                </c:pt>
                <c:pt idx="95">
                  <c:v>1.4180374361883154E-2</c:v>
                </c:pt>
                <c:pt idx="96">
                  <c:v>1.7337807606264109E-2</c:v>
                </c:pt>
                <c:pt idx="97">
                  <c:v>-1.0445299615173242E-2</c:v>
                </c:pt>
                <c:pt idx="98">
                  <c:v>0</c:v>
                </c:pt>
                <c:pt idx="99">
                  <c:v>-3.7222222222222316E-2</c:v>
                </c:pt>
                <c:pt idx="100">
                  <c:v>2.192729371032906E-2</c:v>
                </c:pt>
                <c:pt idx="101">
                  <c:v>4.5172219085261598E-3</c:v>
                </c:pt>
                <c:pt idx="102">
                  <c:v>-1.0680157391793016E-2</c:v>
                </c:pt>
                <c:pt idx="103">
                  <c:v>1.7045454545453172E-3</c:v>
                </c:pt>
                <c:pt idx="104">
                  <c:v>2.0986954055587124E-2</c:v>
                </c:pt>
                <c:pt idx="105">
                  <c:v>2.4444444444444515E-2</c:v>
                </c:pt>
                <c:pt idx="106">
                  <c:v>1.5184381778741733E-2</c:v>
                </c:pt>
                <c:pt idx="107">
                  <c:v>-4.8076923076923002E-3</c:v>
                </c:pt>
                <c:pt idx="108">
                  <c:v>-2.1470746108426812E-3</c:v>
                </c:pt>
                <c:pt idx="109">
                  <c:v>4.3033889187736336E-3</c:v>
                </c:pt>
                <c:pt idx="110">
                  <c:v>-2.1960364220674884E-2</c:v>
                </c:pt>
                <c:pt idx="111">
                  <c:v>2.2453450164293544E-2</c:v>
                </c:pt>
                <c:pt idx="112">
                  <c:v>-4.2849491162293436E-3</c:v>
                </c:pt>
                <c:pt idx="113">
                  <c:v>1.1296395911780574E-2</c:v>
                </c:pt>
                <c:pt idx="114">
                  <c:v>-1.8085106382978715E-2</c:v>
                </c:pt>
                <c:pt idx="115">
                  <c:v>1.6251354279521984E-3</c:v>
                </c:pt>
                <c:pt idx="116">
                  <c:v>2.5959978366684719E-2</c:v>
                </c:pt>
                <c:pt idx="117">
                  <c:v>-6.8529256721138118E-3</c:v>
                </c:pt>
                <c:pt idx="118">
                  <c:v>3.71549893842889E-3</c:v>
                </c:pt>
                <c:pt idx="119">
                  <c:v>0</c:v>
                </c:pt>
                <c:pt idx="120">
                  <c:v>-5.8170280274986476E-3</c:v>
                </c:pt>
                <c:pt idx="121">
                  <c:v>-9.0425531914894528E-3</c:v>
                </c:pt>
                <c:pt idx="122">
                  <c:v>4.8309178743961281E-3</c:v>
                </c:pt>
                <c:pt idx="123">
                  <c:v>-8.0128205128204375E-3</c:v>
                </c:pt>
                <c:pt idx="124">
                  <c:v>-1.0770059235325564E-3</c:v>
                </c:pt>
                <c:pt idx="125">
                  <c:v>-9.1644204851752935E-3</c:v>
                </c:pt>
                <c:pt idx="126">
                  <c:v>5.9847660500543763E-3</c:v>
                </c:pt>
                <c:pt idx="127">
                  <c:v>1.13574905354246E-2</c:v>
                </c:pt>
                <c:pt idx="128">
                  <c:v>1.3368983957219251E-2</c:v>
                </c:pt>
                <c:pt idx="129">
                  <c:v>2.0052770448548762E-2</c:v>
                </c:pt>
                <c:pt idx="130">
                  <c:v>-1.7589239524055864E-2</c:v>
                </c:pt>
                <c:pt idx="131">
                  <c:v>6.3191153238547132E-3</c:v>
                </c:pt>
                <c:pt idx="132">
                  <c:v>3.6630036630036782E-3</c:v>
                </c:pt>
                <c:pt idx="133">
                  <c:v>6.2565172054223671E-3</c:v>
                </c:pt>
                <c:pt idx="134">
                  <c:v>3.7305699481865226E-2</c:v>
                </c:pt>
                <c:pt idx="135">
                  <c:v>7.9920079920079989E-3</c:v>
                </c:pt>
                <c:pt idx="136">
                  <c:v>7.4331020812685123E-3</c:v>
                </c:pt>
                <c:pt idx="137">
                  <c:v>-7.3782587309394292E-3</c:v>
                </c:pt>
                <c:pt idx="138">
                  <c:v>-1.1397423191278514E-2</c:v>
                </c:pt>
                <c:pt idx="139">
                  <c:v>-5.012531328320695E-3</c:v>
                </c:pt>
                <c:pt idx="140">
                  <c:v>-4.0302267002519819E-3</c:v>
                </c:pt>
                <c:pt idx="141">
                  <c:v>1.0116337885685165E-3</c:v>
                </c:pt>
                <c:pt idx="142">
                  <c:v>2.0212228398180467E-3</c:v>
                </c:pt>
                <c:pt idx="143">
                  <c:v>-2.118003025718599E-2</c:v>
                </c:pt>
                <c:pt idx="144">
                  <c:v>-1.287995878413189E-2</c:v>
                </c:pt>
                <c:pt idx="145">
                  <c:v>1.931106471816289E-2</c:v>
                </c:pt>
                <c:pt idx="146">
                  <c:v>-2.0481310803892832E-3</c:v>
                </c:pt>
                <c:pt idx="147">
                  <c:v>-1.0261672652642163E-3</c:v>
                </c:pt>
                <c:pt idx="148">
                  <c:v>7.7041602465332381E-3</c:v>
                </c:pt>
                <c:pt idx="149">
                  <c:v>3.0071355759429146E-2</c:v>
                </c:pt>
                <c:pt idx="150">
                  <c:v>-3.0183077684314667E-2</c:v>
                </c:pt>
                <c:pt idx="151">
                  <c:v>0</c:v>
                </c:pt>
                <c:pt idx="152">
                  <c:v>3.010204081632652E-2</c:v>
                </c:pt>
                <c:pt idx="153">
                  <c:v>9.905894006933915E-4</c:v>
                </c:pt>
                <c:pt idx="154">
                  <c:v>1.9792182088074787E-3</c:v>
                </c:pt>
                <c:pt idx="155">
                  <c:v>-6.0246913580246857E-2</c:v>
                </c:pt>
                <c:pt idx="156">
                  <c:v>-1.2086179716237542E-2</c:v>
                </c:pt>
                <c:pt idx="157">
                  <c:v>-3.1914893617022485E-3</c:v>
                </c:pt>
                <c:pt idx="158">
                  <c:v>-1.1205976520810956E-2</c:v>
                </c:pt>
                <c:pt idx="159">
                  <c:v>-3.2919589854290304E-2</c:v>
                </c:pt>
                <c:pt idx="160">
                  <c:v>9.486607142857038E-3</c:v>
                </c:pt>
                <c:pt idx="161">
                  <c:v>3.814262023217254E-2</c:v>
                </c:pt>
                <c:pt idx="162">
                  <c:v>2.4494142705005179E-2</c:v>
                </c:pt>
                <c:pt idx="163">
                  <c:v>1.039501039501202E-3</c:v>
                </c:pt>
                <c:pt idx="164">
                  <c:v>7.7881619937693958E-3</c:v>
                </c:pt>
                <c:pt idx="165">
                  <c:v>-1.0819165378670833E-2</c:v>
                </c:pt>
                <c:pt idx="166">
                  <c:v>-1.0416666666666445E-3</c:v>
                </c:pt>
                <c:pt idx="167">
                  <c:v>1.0427528675703635E-3</c:v>
                </c:pt>
                <c:pt idx="168">
                  <c:v>4.1666666666667629E-3</c:v>
                </c:pt>
                <c:pt idx="169">
                  <c:v>-6.2240663900415454E-3</c:v>
                </c:pt>
                <c:pt idx="170">
                  <c:v>-1.3048016701461378E-2</c:v>
                </c:pt>
                <c:pt idx="171">
                  <c:v>-1.9037546271813824E-2</c:v>
                </c:pt>
                <c:pt idx="172">
                  <c:v>1.9407008086253338E-2</c:v>
                </c:pt>
                <c:pt idx="173">
                  <c:v>1.0576414595451916E-3</c:v>
                </c:pt>
                <c:pt idx="174">
                  <c:v>3.1695721077653841E-3</c:v>
                </c:pt>
                <c:pt idx="175">
                  <c:v>-1.0005265929436426E-2</c:v>
                </c:pt>
                <c:pt idx="176">
                  <c:v>0</c:v>
                </c:pt>
                <c:pt idx="177">
                  <c:v>4.2553191489360792E-3</c:v>
                </c:pt>
                <c:pt idx="178">
                  <c:v>-1.1122881355932061E-2</c:v>
                </c:pt>
                <c:pt idx="179">
                  <c:v>-1.7675415104445733E-2</c:v>
                </c:pt>
                <c:pt idx="180">
                  <c:v>-1.0905125408941971E-3</c:v>
                </c:pt>
                <c:pt idx="181">
                  <c:v>3.2751091703056069E-3</c:v>
                </c:pt>
                <c:pt idx="182">
                  <c:v>-1.033732317736658E-2</c:v>
                </c:pt>
                <c:pt idx="183">
                  <c:v>-2.0890599230346484E-2</c:v>
                </c:pt>
                <c:pt idx="184">
                  <c:v>3.5373385738349389E-2</c:v>
                </c:pt>
                <c:pt idx="185">
                  <c:v>2.7114967462037501E-3</c:v>
                </c:pt>
                <c:pt idx="186">
                  <c:v>-1.5143320713899277E-2</c:v>
                </c:pt>
                <c:pt idx="187">
                  <c:v>-1.0982976386600535E-3</c:v>
                </c:pt>
                <c:pt idx="188">
                  <c:v>-8.2462891698736728E-3</c:v>
                </c:pt>
                <c:pt idx="189">
                  <c:v>1.3303769401330488E-2</c:v>
                </c:pt>
                <c:pt idx="190">
                  <c:v>-3.8293216630197087E-2</c:v>
                </c:pt>
                <c:pt idx="191">
                  <c:v>2.787258248009113E-2</c:v>
                </c:pt>
                <c:pt idx="192">
                  <c:v>-6.0874377421139695E-3</c:v>
                </c:pt>
                <c:pt idx="193">
                  <c:v>4.4543429844097048E-3</c:v>
                </c:pt>
                <c:pt idx="194">
                  <c:v>5.54323725055519E-4</c:v>
                </c:pt>
                <c:pt idx="195">
                  <c:v>-3.8781163434903204E-3</c:v>
                </c:pt>
                <c:pt idx="196">
                  <c:v>5.0055617352613938E-3</c:v>
                </c:pt>
                <c:pt idx="197">
                  <c:v>-1.0514665190924255E-2</c:v>
                </c:pt>
                <c:pt idx="198">
                  <c:v>6.7114093959732106E-3</c:v>
                </c:pt>
                <c:pt idx="199">
                  <c:v>8.3333333333332552E-3</c:v>
                </c:pt>
                <c:pt idx="200">
                  <c:v>2.2038567493114438E-3</c:v>
                </c:pt>
                <c:pt idx="201">
                  <c:v>1.5942825728422164E-2</c:v>
                </c:pt>
                <c:pt idx="202">
                  <c:v>7.0346320346319803E-3</c:v>
                </c:pt>
                <c:pt idx="203">
                  <c:v>6.4481461579796347E-3</c:v>
                </c:pt>
                <c:pt idx="204">
                  <c:v>1.3347570742124932E-2</c:v>
                </c:pt>
                <c:pt idx="205">
                  <c:v>2.1074815595363464E-2</c:v>
                </c:pt>
                <c:pt idx="206">
                  <c:v>8.2559339525283878E-3</c:v>
                </c:pt>
                <c:pt idx="207">
                  <c:v>-2.5076765609007085E-2</c:v>
                </c:pt>
                <c:pt idx="208">
                  <c:v>-5.249343832021818E-4</c:v>
                </c:pt>
                <c:pt idx="209">
                  <c:v>-1.5231092436974746E-2</c:v>
                </c:pt>
                <c:pt idx="210">
                  <c:v>3.7333333333333485E-3</c:v>
                </c:pt>
                <c:pt idx="211">
                  <c:v>-9.0329436769395165E-3</c:v>
                </c:pt>
                <c:pt idx="212">
                  <c:v>2.0911528150134081E-2</c:v>
                </c:pt>
                <c:pt idx="213">
                  <c:v>-7.3529411764706185E-3</c:v>
                </c:pt>
                <c:pt idx="214">
                  <c:v>1.957671957671963E-2</c:v>
                </c:pt>
                <c:pt idx="215">
                  <c:v>3.6325895173845504E-3</c:v>
                </c:pt>
                <c:pt idx="216">
                  <c:v>-5.6876938986556063E-3</c:v>
                </c:pt>
                <c:pt idx="217">
                  <c:v>-1.6120644825792965E-2</c:v>
                </c:pt>
                <c:pt idx="218">
                  <c:v>1.3213530655391119E-2</c:v>
                </c:pt>
                <c:pt idx="219">
                  <c:v>-4.1731872717789172E-3</c:v>
                </c:pt>
                <c:pt idx="220">
                  <c:v>-2.6191723415401108E-3</c:v>
                </c:pt>
                <c:pt idx="221">
                  <c:v>6.8277310924371093E-3</c:v>
                </c:pt>
                <c:pt idx="222">
                  <c:v>-6.2597809076682829E-3</c:v>
                </c:pt>
                <c:pt idx="223">
                  <c:v>-5.7742782152230667E-3</c:v>
                </c:pt>
                <c:pt idx="224">
                  <c:v>-1.3199577613516367E-2</c:v>
                </c:pt>
                <c:pt idx="225">
                  <c:v>5.3504547886569212E-3</c:v>
                </c:pt>
                <c:pt idx="226">
                  <c:v>1.117615753060143E-2</c:v>
                </c:pt>
                <c:pt idx="227">
                  <c:v>7.8947368421051888E-3</c:v>
                </c:pt>
                <c:pt idx="228">
                  <c:v>4.1775456919061022E-3</c:v>
                </c:pt>
                <c:pt idx="229">
                  <c:v>-8.3203328133125403E-3</c:v>
                </c:pt>
                <c:pt idx="230">
                  <c:v>4.1950707918195227E-3</c:v>
                </c:pt>
                <c:pt idx="231">
                  <c:v>-6.7885117493472072E-3</c:v>
                </c:pt>
                <c:pt idx="232">
                  <c:v>-1.0515247108306822E-3</c:v>
                </c:pt>
                <c:pt idx="233">
                  <c:v>-1.1052631578947413E-2</c:v>
                </c:pt>
                <c:pt idx="234">
                  <c:v>-9.5795635976583145E-3</c:v>
                </c:pt>
                <c:pt idx="235">
                  <c:v>2.095647501343367E-2</c:v>
                </c:pt>
                <c:pt idx="236">
                  <c:v>0</c:v>
                </c:pt>
                <c:pt idx="237">
                  <c:v>-1.4210526315789451E-2</c:v>
                </c:pt>
                <c:pt idx="238">
                  <c:v>-1.4415376401494906E-2</c:v>
                </c:pt>
                <c:pt idx="239">
                  <c:v>0</c:v>
                </c:pt>
                <c:pt idx="240">
                  <c:v>3.2502708559045894E-3</c:v>
                </c:pt>
                <c:pt idx="241">
                  <c:v>1.2419006479481664E-2</c:v>
                </c:pt>
                <c:pt idx="242">
                  <c:v>2.0266666666666613E-2</c:v>
                </c:pt>
                <c:pt idx="243">
                  <c:v>-1.0454783063251216E-3</c:v>
                </c:pt>
                <c:pt idx="244">
                  <c:v>-5.7561486132914411E-3</c:v>
                </c:pt>
                <c:pt idx="245">
                  <c:v>-3.157894736842038E-3</c:v>
                </c:pt>
                <c:pt idx="246">
                  <c:v>4.2238648363251471E-3</c:v>
                </c:pt>
                <c:pt idx="247">
                  <c:v>-6.3091482649842798E-3</c:v>
                </c:pt>
                <c:pt idx="248">
                  <c:v>1.4285714285714452E-2</c:v>
                </c:pt>
                <c:pt idx="249">
                  <c:v>3.1298904538340487E-3</c:v>
                </c:pt>
                <c:pt idx="250">
                  <c:v>-1.0400416016640443E-3</c:v>
                </c:pt>
                <c:pt idx="251">
                  <c:v>1.9781363872982769E-2</c:v>
                </c:pt>
                <c:pt idx="252">
                  <c:v>8.1674323634507474E-3</c:v>
                </c:pt>
                <c:pt idx="253">
                  <c:v>-6.0759493670886578E-3</c:v>
                </c:pt>
                <c:pt idx="254">
                  <c:v>3.0565461029038346E-3</c:v>
                </c:pt>
                <c:pt idx="255">
                  <c:v>0</c:v>
                </c:pt>
                <c:pt idx="256">
                  <c:v>1.6759776536312762E-2</c:v>
                </c:pt>
                <c:pt idx="257">
                  <c:v>-4.9950049950048883E-3</c:v>
                </c:pt>
                <c:pt idx="258">
                  <c:v>-3.3634538152610527E-2</c:v>
                </c:pt>
                <c:pt idx="259">
                  <c:v>-1.0389610389610168E-3</c:v>
                </c:pt>
                <c:pt idx="260">
                  <c:v>3.6401456058242476E-3</c:v>
                </c:pt>
                <c:pt idx="261">
                  <c:v>1.398963730569946E-2</c:v>
                </c:pt>
                <c:pt idx="262">
                  <c:v>-3.5769034236075772E-3</c:v>
                </c:pt>
                <c:pt idx="263">
                  <c:v>-1.0256410256410037E-3</c:v>
                </c:pt>
                <c:pt idx="264">
                  <c:v>-2.3613963039014418E-2</c:v>
                </c:pt>
                <c:pt idx="265">
                  <c:v>5.783385909568845E-3</c:v>
                </c:pt>
                <c:pt idx="266">
                  <c:v>-1.0454783063251216E-3</c:v>
                </c:pt>
                <c:pt idx="267">
                  <c:v>9.4191522762951188E-3</c:v>
                </c:pt>
                <c:pt idx="268">
                  <c:v>-2.0217729393468147E-2</c:v>
                </c:pt>
                <c:pt idx="269">
                  <c:v>-5.2910052910051788E-3</c:v>
                </c:pt>
                <c:pt idx="270">
                  <c:v>1.2765957446808427E-2</c:v>
                </c:pt>
                <c:pt idx="271">
                  <c:v>-4.201680672268818E-3</c:v>
                </c:pt>
                <c:pt idx="272">
                  <c:v>-4.2194092827005196E-3</c:v>
                </c:pt>
                <c:pt idx="273">
                  <c:v>-3.1779661016948478E-3</c:v>
                </c:pt>
                <c:pt idx="274">
                  <c:v>-2.2316684378321027E-2</c:v>
                </c:pt>
                <c:pt idx="275">
                  <c:v>-3.2608695652173222E-3</c:v>
                </c:pt>
                <c:pt idx="276">
                  <c:v>2.2355507088331523E-2</c:v>
                </c:pt>
                <c:pt idx="277">
                  <c:v>-1.1200000000000045E-2</c:v>
                </c:pt>
                <c:pt idx="278">
                  <c:v>-7.5512405609493303E-3</c:v>
                </c:pt>
                <c:pt idx="279">
                  <c:v>2.1195652173913077E-2</c:v>
                </c:pt>
                <c:pt idx="280">
                  <c:v>2.8206492815327364E-2</c:v>
                </c:pt>
                <c:pt idx="281">
                  <c:v>-1.0869565217391349E-2</c:v>
                </c:pt>
                <c:pt idx="282">
                  <c:v>-2.7210884353741475E-2</c:v>
                </c:pt>
                <c:pt idx="283">
                  <c:v>3.2275416890800816E-3</c:v>
                </c:pt>
                <c:pt idx="284">
                  <c:v>2.1447721179626116E-3</c:v>
                </c:pt>
                <c:pt idx="285">
                  <c:v>4.2803638309255373E-3</c:v>
                </c:pt>
                <c:pt idx="286">
                  <c:v>-4.262120404901348E-3</c:v>
                </c:pt>
                <c:pt idx="287">
                  <c:v>4.2803638309255373E-3</c:v>
                </c:pt>
                <c:pt idx="288">
                  <c:v>1.0122535961640984E-2</c:v>
                </c:pt>
                <c:pt idx="289">
                  <c:v>-5.2742616033756018E-3</c:v>
                </c:pt>
                <c:pt idx="290">
                  <c:v>-4.1887592788971327E-2</c:v>
                </c:pt>
                <c:pt idx="291">
                  <c:v>0</c:v>
                </c:pt>
                <c:pt idx="292">
                  <c:v>9.9612617598228946E-3</c:v>
                </c:pt>
                <c:pt idx="293">
                  <c:v>-7.5068493150684992E-2</c:v>
                </c:pt>
                <c:pt idx="294">
                  <c:v>-8.8862559241705327E-3</c:v>
                </c:pt>
                <c:pt idx="295">
                  <c:v>5.260011954572618E-2</c:v>
                </c:pt>
                <c:pt idx="296">
                  <c:v>-3.4071550255535903E-3</c:v>
                </c:pt>
                <c:pt idx="297">
                  <c:v>-1.4245014245014245E-2</c:v>
                </c:pt>
                <c:pt idx="298">
                  <c:v>-1.3294797687861296E-2</c:v>
                </c:pt>
                <c:pt idx="299">
                  <c:v>-8.7873462214410406E-3</c:v>
                </c:pt>
                <c:pt idx="300">
                  <c:v>-1.83215130023642E-2</c:v>
                </c:pt>
                <c:pt idx="301">
                  <c:v>2.2275737507525647E-2</c:v>
                </c:pt>
                <c:pt idx="302">
                  <c:v>6.4782096584216388E-3</c:v>
                </c:pt>
                <c:pt idx="303">
                  <c:v>2.5160912814511393E-2</c:v>
                </c:pt>
                <c:pt idx="304">
                  <c:v>-5.7077625570775038E-3</c:v>
                </c:pt>
                <c:pt idx="305">
                  <c:v>2.9850746268656688E-2</c:v>
                </c:pt>
                <c:pt idx="306">
                  <c:v>-3.3444816053512971E-3</c:v>
                </c:pt>
                <c:pt idx="307">
                  <c:v>-2.3489932885905937E-2</c:v>
                </c:pt>
                <c:pt idx="308">
                  <c:v>-3.436426116838618E-3</c:v>
                </c:pt>
                <c:pt idx="309">
                  <c:v>1.6666666666666823E-2</c:v>
                </c:pt>
                <c:pt idx="310">
                  <c:v>2.2611644997173061E-3</c:v>
                </c:pt>
                <c:pt idx="311">
                  <c:v>1.2972363226170356E-2</c:v>
                </c:pt>
                <c:pt idx="312">
                  <c:v>-1.2806236080178196E-2</c:v>
                </c:pt>
                <c:pt idx="313">
                  <c:v>8.4602368866327458E-3</c:v>
                </c:pt>
                <c:pt idx="314">
                  <c:v>2.7964205816554812E-2</c:v>
                </c:pt>
                <c:pt idx="315">
                  <c:v>1.9042437431991372E-2</c:v>
                </c:pt>
                <c:pt idx="316">
                  <c:v>4.8051254671649685E-3</c:v>
                </c:pt>
                <c:pt idx="317">
                  <c:v>6.3761955366631769E-3</c:v>
                </c:pt>
                <c:pt idx="318">
                  <c:v>2.1119324181625735E-3</c:v>
                </c:pt>
                <c:pt idx="319">
                  <c:v>1.5279241306638521E-2</c:v>
                </c:pt>
                <c:pt idx="320">
                  <c:v>-8.3030617540218038E-3</c:v>
                </c:pt>
                <c:pt idx="321">
                  <c:v>-6.8027210884353227E-3</c:v>
                </c:pt>
                <c:pt idx="322">
                  <c:v>-3.1612223393044634E-3</c:v>
                </c:pt>
                <c:pt idx="323">
                  <c:v>-1.1099365750528585E-2</c:v>
                </c:pt>
                <c:pt idx="324">
                  <c:v>-6.4136825227151788E-3</c:v>
                </c:pt>
                <c:pt idx="325">
                  <c:v>3.2275416890800816E-3</c:v>
                </c:pt>
                <c:pt idx="326">
                  <c:v>6.434316353887453E-3</c:v>
                </c:pt>
                <c:pt idx="327">
                  <c:v>1.9179541822056442E-2</c:v>
                </c:pt>
                <c:pt idx="328">
                  <c:v>-1.3068478829064298E-2</c:v>
                </c:pt>
                <c:pt idx="329">
                  <c:v>2.0656779661016981E-2</c:v>
                </c:pt>
                <c:pt idx="330">
                  <c:v>-4.1515308770108091E-3</c:v>
                </c:pt>
                <c:pt idx="331">
                  <c:v>5.7321521625846496E-3</c:v>
                </c:pt>
                <c:pt idx="332">
                  <c:v>-3.6269430051813619E-3</c:v>
                </c:pt>
                <c:pt idx="333">
                  <c:v>-9.8803952158086992E-3</c:v>
                </c:pt>
                <c:pt idx="334">
                  <c:v>-1.0504201680672232E-2</c:v>
                </c:pt>
                <c:pt idx="335">
                  <c:v>-1.114649681528667E-2</c:v>
                </c:pt>
                <c:pt idx="336">
                  <c:v>6.4412238325282341E-3</c:v>
                </c:pt>
                <c:pt idx="337">
                  <c:v>-9.5999999999999853E-3</c:v>
                </c:pt>
                <c:pt idx="338">
                  <c:v>1.7770597738287468E-2</c:v>
                </c:pt>
                <c:pt idx="339">
                  <c:v>1.0582010582012237E-3</c:v>
                </c:pt>
                <c:pt idx="340">
                  <c:v>-4.2283298097252559E-3</c:v>
                </c:pt>
                <c:pt idx="341">
                  <c:v>6.3694267515924099E-3</c:v>
                </c:pt>
                <c:pt idx="342">
                  <c:v>1.4240506329113901E-2</c:v>
                </c:pt>
                <c:pt idx="343">
                  <c:v>2.2880915236609529E-2</c:v>
                </c:pt>
                <c:pt idx="344">
                  <c:v>-1.3726487036095735E-2</c:v>
                </c:pt>
                <c:pt idx="345">
                  <c:v>9.2783505154639036E-3</c:v>
                </c:pt>
                <c:pt idx="346">
                  <c:v>5.6179775280900401E-3</c:v>
                </c:pt>
                <c:pt idx="347">
                  <c:v>2.0314880650075745E-3</c:v>
                </c:pt>
                <c:pt idx="348">
                  <c:v>-7.6026355803346241E-3</c:v>
                </c:pt>
                <c:pt idx="349">
                  <c:v>-1.8896833503574947E-2</c:v>
                </c:pt>
                <c:pt idx="350">
                  <c:v>-9.3701197293076365E-3</c:v>
                </c:pt>
                <c:pt idx="351">
                  <c:v>-3.152916447714255E-3</c:v>
                </c:pt>
                <c:pt idx="352">
                  <c:v>0</c:v>
                </c:pt>
                <c:pt idx="353">
                  <c:v>-3.7954665260938263E-2</c:v>
                </c:pt>
                <c:pt idx="354">
                  <c:v>-5.4794520547953767E-4</c:v>
                </c:pt>
                <c:pt idx="355">
                  <c:v>3.1798245614035194E-2</c:v>
                </c:pt>
                <c:pt idx="356">
                  <c:v>-1.7534537725823689E-2</c:v>
                </c:pt>
                <c:pt idx="357">
                  <c:v>-9.7349918875067453E-3</c:v>
                </c:pt>
                <c:pt idx="358">
                  <c:v>-3.0584380120152854E-2</c:v>
                </c:pt>
                <c:pt idx="359">
                  <c:v>-5.6338028169014885E-3</c:v>
                </c:pt>
                <c:pt idx="360">
                  <c:v>1.0198300283286103E-2</c:v>
                </c:pt>
                <c:pt idx="361">
                  <c:v>2.8042624789680316E-2</c:v>
                </c:pt>
                <c:pt idx="362">
                  <c:v>-1.0365521003818753E-2</c:v>
                </c:pt>
                <c:pt idx="363">
                  <c:v>9.3715545755236017E-3</c:v>
                </c:pt>
                <c:pt idx="364">
                  <c:v>2.1299836155106531E-2</c:v>
                </c:pt>
                <c:pt idx="365">
                  <c:v>-1.9786096256684545E-2</c:v>
                </c:pt>
                <c:pt idx="366">
                  <c:v>1.2002182214948306E-2</c:v>
                </c:pt>
                <c:pt idx="367">
                  <c:v>-1.2938005390835686E-2</c:v>
                </c:pt>
                <c:pt idx="368">
                  <c:v>2.6761332605133917E-2</c:v>
                </c:pt>
                <c:pt idx="369">
                  <c:v>-8.5106382978723475E-3</c:v>
                </c:pt>
                <c:pt idx="370">
                  <c:v>6.4377682403434005E-3</c:v>
                </c:pt>
                <c:pt idx="371">
                  <c:v>1.0660980810234314E-3</c:v>
                </c:pt>
                <c:pt idx="372">
                  <c:v>-3.1948881789138589E-3</c:v>
                </c:pt>
                <c:pt idx="373">
                  <c:v>-1.6559829059828994E-2</c:v>
                </c:pt>
                <c:pt idx="374">
                  <c:v>1.2493210211841414E-2</c:v>
                </c:pt>
                <c:pt idx="375">
                  <c:v>3.2188841201716053E-3</c:v>
                </c:pt>
                <c:pt idx="376">
                  <c:v>3.2085561497327418E-3</c:v>
                </c:pt>
                <c:pt idx="377">
                  <c:v>1.0660980810234314E-3</c:v>
                </c:pt>
                <c:pt idx="378">
                  <c:v>0</c:v>
                </c:pt>
                <c:pt idx="379">
                  <c:v>-1.3312034078807241E-2</c:v>
                </c:pt>
                <c:pt idx="380">
                  <c:v>3.7776578521316936E-3</c:v>
                </c:pt>
                <c:pt idx="381">
                  <c:v>4.3010752688171124E-3</c:v>
                </c:pt>
                <c:pt idx="382">
                  <c:v>-2.1413276231262929E-3</c:v>
                </c:pt>
                <c:pt idx="383">
                  <c:v>6.4377682403434005E-3</c:v>
                </c:pt>
                <c:pt idx="384">
                  <c:v>9.0618336886992609E-3</c:v>
                </c:pt>
                <c:pt idx="385">
                  <c:v>5.2826201796091609E-3</c:v>
                </c:pt>
                <c:pt idx="386">
                  <c:v>3.152916447714068E-3</c:v>
                </c:pt>
                <c:pt idx="387">
                  <c:v>-3.4573074908328977E-2</c:v>
                </c:pt>
                <c:pt idx="388">
                  <c:v>2.6044492674986458E-2</c:v>
                </c:pt>
                <c:pt idx="389">
                  <c:v>4.2305658381807665E-3</c:v>
                </c:pt>
                <c:pt idx="390">
                  <c:v>-2.9489204844655018E-2</c:v>
                </c:pt>
                <c:pt idx="391">
                  <c:v>-7.5963103635377409E-3</c:v>
                </c:pt>
                <c:pt idx="392">
                  <c:v>2.1869874248222607E-3</c:v>
                </c:pt>
                <c:pt idx="393">
                  <c:v>0</c:v>
                </c:pt>
                <c:pt idx="394">
                  <c:v>1.0911074740863681E-3</c:v>
                </c:pt>
                <c:pt idx="395">
                  <c:v>0</c:v>
                </c:pt>
                <c:pt idx="396">
                  <c:v>-5.449591280654028E-3</c:v>
                </c:pt>
                <c:pt idx="397">
                  <c:v>-6.0273972602739416E-3</c:v>
                </c:pt>
                <c:pt idx="398">
                  <c:v>8.269018743109072E-3</c:v>
                </c:pt>
                <c:pt idx="399">
                  <c:v>9.8414434117003683E-3</c:v>
                </c:pt>
                <c:pt idx="400">
                  <c:v>-6.4970221981590385E-3</c:v>
                </c:pt>
                <c:pt idx="401">
                  <c:v>3.2697547683923005E-3</c:v>
                </c:pt>
                <c:pt idx="402">
                  <c:v>-4.3454644215101491E-3</c:v>
                </c:pt>
                <c:pt idx="403">
                  <c:v>1.9094380796508534E-2</c:v>
                </c:pt>
                <c:pt idx="404">
                  <c:v>9.6359743040685068E-3</c:v>
                </c:pt>
                <c:pt idx="405">
                  <c:v>1.0074231177094448E-2</c:v>
                </c:pt>
                <c:pt idx="406">
                  <c:v>4.1994750656167085E-3</c:v>
                </c:pt>
                <c:pt idx="407">
                  <c:v>6.2728698379509147E-3</c:v>
                </c:pt>
                <c:pt idx="408">
                  <c:v>1.2987012987012988E-2</c:v>
                </c:pt>
                <c:pt idx="409">
                  <c:v>-1.794871794871802E-2</c:v>
                </c:pt>
                <c:pt idx="410">
                  <c:v>6.7885117493473928E-3</c:v>
                </c:pt>
                <c:pt idx="411">
                  <c:v>1.3485477178423133E-2</c:v>
                </c:pt>
                <c:pt idx="412">
                  <c:v>-3.7871033776867888E-2</c:v>
                </c:pt>
                <c:pt idx="413">
                  <c:v>1.755319148936161E-2</c:v>
                </c:pt>
                <c:pt idx="414">
                  <c:v>-5.2273915316256078E-3</c:v>
                </c:pt>
                <c:pt idx="415">
                  <c:v>1.7341040462427654E-2</c:v>
                </c:pt>
                <c:pt idx="416">
                  <c:v>1.0330578512396473E-3</c:v>
                </c:pt>
                <c:pt idx="417">
                  <c:v>1.0835913312693544E-2</c:v>
                </c:pt>
                <c:pt idx="418">
                  <c:v>-4.5941807044410339E-3</c:v>
                </c:pt>
                <c:pt idx="419">
                  <c:v>2.8717948717948652E-2</c:v>
                </c:pt>
                <c:pt idx="420">
                  <c:v>3.3898305084745749E-2</c:v>
                </c:pt>
                <c:pt idx="421">
                  <c:v>-1.9768563162970116E-2</c:v>
                </c:pt>
                <c:pt idx="422">
                  <c:v>-2.951303492375789E-2</c:v>
                </c:pt>
                <c:pt idx="423">
                  <c:v>-8.6163203243792043E-3</c:v>
                </c:pt>
                <c:pt idx="424">
                  <c:v>-3.0674846625766221E-3</c:v>
                </c:pt>
                <c:pt idx="425">
                  <c:v>1.6923076923076836E-2</c:v>
                </c:pt>
                <c:pt idx="426">
                  <c:v>4.5385779122543331E-3</c:v>
                </c:pt>
                <c:pt idx="427">
                  <c:v>1.6566265060240878E-2</c:v>
                </c:pt>
                <c:pt idx="428">
                  <c:v>2.2222222222222188E-2</c:v>
                </c:pt>
                <c:pt idx="429">
                  <c:v>7.7294685990338232E-3</c:v>
                </c:pt>
                <c:pt idx="430">
                  <c:v>1.869606903163953E-2</c:v>
                </c:pt>
                <c:pt idx="431">
                  <c:v>1.4588235294117588E-2</c:v>
                </c:pt>
                <c:pt idx="432">
                  <c:v>2.3191094619666379E-3</c:v>
                </c:pt>
                <c:pt idx="433">
                  <c:v>-1.3419713095788948E-2</c:v>
                </c:pt>
                <c:pt idx="434">
                  <c:v>-9.8499061913696461E-3</c:v>
                </c:pt>
                <c:pt idx="435">
                  <c:v>-2.5580293699668365E-2</c:v>
                </c:pt>
                <c:pt idx="436">
                  <c:v>1.604278074866302E-2</c:v>
                </c:pt>
                <c:pt idx="437">
                  <c:v>-2.8708133971291254E-3</c:v>
                </c:pt>
                <c:pt idx="438">
                  <c:v>1.2955854126679442E-2</c:v>
                </c:pt>
                <c:pt idx="439">
                  <c:v>1.0895310279488415E-2</c:v>
                </c:pt>
                <c:pt idx="440">
                  <c:v>2.8116213683224058E-2</c:v>
                </c:pt>
                <c:pt idx="441">
                  <c:v>1.3673655423883187E-2</c:v>
                </c:pt>
                <c:pt idx="442">
                  <c:v>4.9460431654677608E-3</c:v>
                </c:pt>
                <c:pt idx="443">
                  <c:v>-4.9217002237137795E-3</c:v>
                </c:pt>
                <c:pt idx="444">
                  <c:v>1.3039568345323863E-2</c:v>
                </c:pt>
                <c:pt idx="445">
                  <c:v>1.2871726586773153E-2</c:v>
                </c:pt>
                <c:pt idx="446">
                  <c:v>-1.8843120070113923E-2</c:v>
                </c:pt>
                <c:pt idx="447">
                  <c:v>1.7865118356408731E-3</c:v>
                </c:pt>
                <c:pt idx="448">
                  <c:v>2.496656263932228E-2</c:v>
                </c:pt>
                <c:pt idx="449">
                  <c:v>-1.2614180078294875E-2</c:v>
                </c:pt>
                <c:pt idx="450">
                  <c:v>1.6299559471365684E-2</c:v>
                </c:pt>
                <c:pt idx="451">
                  <c:v>7.8023407022106504E-3</c:v>
                </c:pt>
                <c:pt idx="452">
                  <c:v>-1.8494623655913967E-2</c:v>
                </c:pt>
                <c:pt idx="453">
                  <c:v>7.4496056091147306E-3</c:v>
                </c:pt>
                <c:pt idx="454">
                  <c:v>1.1309264897781713E-2</c:v>
                </c:pt>
                <c:pt idx="455">
                  <c:v>8.1720430107527428E-3</c:v>
                </c:pt>
                <c:pt idx="456">
                  <c:v>-1.5784982935153624E-2</c:v>
                </c:pt>
                <c:pt idx="457">
                  <c:v>7.8023407022106504E-3</c:v>
                </c:pt>
                <c:pt idx="458">
                  <c:v>-2.5806451612902675E-3</c:v>
                </c:pt>
                <c:pt idx="459">
                  <c:v>2.1992238033635099E-2</c:v>
                </c:pt>
                <c:pt idx="460">
                  <c:v>-1.0126582278480947E-2</c:v>
                </c:pt>
                <c:pt idx="461">
                  <c:v>0</c:v>
                </c:pt>
                <c:pt idx="462">
                  <c:v>-8.0988917306053405E-3</c:v>
                </c:pt>
                <c:pt idx="463">
                  <c:v>-3.4379028792435882E-3</c:v>
                </c:pt>
                <c:pt idx="464">
                  <c:v>9.9180681328158871E-3</c:v>
                </c:pt>
                <c:pt idx="465">
                  <c:v>-8.9666951323655354E-3</c:v>
                </c:pt>
                <c:pt idx="466">
                  <c:v>-7.75527789745798E-3</c:v>
                </c:pt>
                <c:pt idx="467">
                  <c:v>4.3421623968735506E-3</c:v>
                </c:pt>
                <c:pt idx="468">
                  <c:v>0</c:v>
                </c:pt>
                <c:pt idx="469">
                  <c:v>-2.1184608733246797E-2</c:v>
                </c:pt>
                <c:pt idx="470">
                  <c:v>-1.5459363957597236E-2</c:v>
                </c:pt>
                <c:pt idx="471">
                  <c:v>-4.486316733961322E-3</c:v>
                </c:pt>
                <c:pt idx="472">
                  <c:v>-1.2167643082469561E-2</c:v>
                </c:pt>
                <c:pt idx="473">
                  <c:v>1.322992700729923E-2</c:v>
                </c:pt>
                <c:pt idx="474">
                  <c:v>-9.004952723998007E-4</c:v>
                </c:pt>
                <c:pt idx="475">
                  <c:v>-1.9378098242451541E-2</c:v>
                </c:pt>
                <c:pt idx="476">
                  <c:v>1.0569852941176325E-2</c:v>
                </c:pt>
                <c:pt idx="477">
                  <c:v>-2.1828103683492354E-2</c:v>
                </c:pt>
                <c:pt idx="478">
                  <c:v>9.2980009297998943E-4</c:v>
                </c:pt>
                <c:pt idx="479">
                  <c:v>-1.0218300046446929E-2</c:v>
                </c:pt>
                <c:pt idx="480">
                  <c:v>1.0323791647114146E-2</c:v>
                </c:pt>
                <c:pt idx="481">
                  <c:v>-5.5736182071528563E-3</c:v>
                </c:pt>
                <c:pt idx="482">
                  <c:v>-1.8215787015413383E-2</c:v>
                </c:pt>
                <c:pt idx="483">
                  <c:v>-1.7126546146527092E-2</c:v>
                </c:pt>
                <c:pt idx="484">
                  <c:v>-4.8402710551798464E-4</c:v>
                </c:pt>
                <c:pt idx="485">
                  <c:v>8.2324455205811976E-3</c:v>
                </c:pt>
                <c:pt idx="486">
                  <c:v>1.1527377521613758E-2</c:v>
                </c:pt>
                <c:pt idx="487">
                  <c:v>5.2231718898386988E-3</c:v>
                </c:pt>
                <c:pt idx="488">
                  <c:v>-7.0854983467171524E-3</c:v>
                </c:pt>
                <c:pt idx="489">
                  <c:v>-1.2369172216936156E-2</c:v>
                </c:pt>
                <c:pt idx="490">
                  <c:v>2.0712909441233125E-2</c:v>
                </c:pt>
                <c:pt idx="491">
                  <c:v>-8.9664936290703764E-3</c:v>
                </c:pt>
                <c:pt idx="492">
                  <c:v>4.76190476190483E-3</c:v>
                </c:pt>
                <c:pt idx="493">
                  <c:v>-2.8436018957347046E-3</c:v>
                </c:pt>
                <c:pt idx="494">
                  <c:v>-9.5057034220531987E-3</c:v>
                </c:pt>
                <c:pt idx="495">
                  <c:v>1.9193857965450647E-3</c:v>
                </c:pt>
                <c:pt idx="496">
                  <c:v>2.8735632183909138E-3</c:v>
                </c:pt>
                <c:pt idx="497">
                  <c:v>-1.9102196752627839E-3</c:v>
                </c:pt>
                <c:pt idx="498">
                  <c:v>9.5693779904321185E-4</c:v>
                </c:pt>
                <c:pt idx="499">
                  <c:v>0</c:v>
                </c:pt>
                <c:pt idx="500">
                  <c:v>0</c:v>
                </c:pt>
                <c:pt idx="501">
                  <c:v>-1.1472275334608125E-2</c:v>
                </c:pt>
                <c:pt idx="502">
                  <c:v>-2.9013539651837592E-2</c:v>
                </c:pt>
                <c:pt idx="503">
                  <c:v>-1.0956175298804726E-2</c:v>
                </c:pt>
                <c:pt idx="504">
                  <c:v>4.0281973816717947E-3</c:v>
                </c:pt>
                <c:pt idx="505">
                  <c:v>-1.2537612838515545E-2</c:v>
                </c:pt>
                <c:pt idx="506">
                  <c:v>6.6023362112747081E-3</c:v>
                </c:pt>
                <c:pt idx="507">
                  <c:v>-1.9677093844601441E-2</c:v>
                </c:pt>
                <c:pt idx="508">
                  <c:v>-9.7786927431807152E-3</c:v>
                </c:pt>
                <c:pt idx="509">
                  <c:v>1.4033264033264197E-2</c:v>
                </c:pt>
                <c:pt idx="510">
                  <c:v>7.1758072783186574E-3</c:v>
                </c:pt>
                <c:pt idx="511">
                  <c:v>2.0356234096693487E-3</c:v>
                </c:pt>
                <c:pt idx="512">
                  <c:v>-8.1259522600304786E-3</c:v>
                </c:pt>
                <c:pt idx="513">
                  <c:v>-9.7286226318485033E-3</c:v>
                </c:pt>
                <c:pt idx="514">
                  <c:v>-6.721820062047518E-3</c:v>
                </c:pt>
                <c:pt idx="515">
                  <c:v>-1.2493492972410305E-2</c:v>
                </c:pt>
                <c:pt idx="516">
                  <c:v>-1.9504480759093171E-2</c:v>
                </c:pt>
                <c:pt idx="517">
                  <c:v>3.5483870967741943E-2</c:v>
                </c:pt>
                <c:pt idx="518">
                  <c:v>-1.0384215991692773E-2</c:v>
                </c:pt>
                <c:pt idx="519">
                  <c:v>-1.57397691500512E-3</c:v>
                </c:pt>
                <c:pt idx="520">
                  <c:v>2.4172359432474897E-2</c:v>
                </c:pt>
                <c:pt idx="521">
                  <c:v>9.2355053873783115E-3</c:v>
                </c:pt>
                <c:pt idx="522">
                  <c:v>-7.1174377224199571E-3</c:v>
                </c:pt>
                <c:pt idx="523">
                  <c:v>6.1443932411673037E-3</c:v>
                </c:pt>
                <c:pt idx="524">
                  <c:v>2.3918575063613355E-2</c:v>
                </c:pt>
                <c:pt idx="525">
                  <c:v>1.6401590457256376E-2</c:v>
                </c:pt>
                <c:pt idx="526">
                  <c:v>-8.8019559902200346E-3</c:v>
                </c:pt>
                <c:pt idx="527">
                  <c:v>-6.4134188455845587E-3</c:v>
                </c:pt>
                <c:pt idx="528">
                  <c:v>-1.8371400198609781E-2</c:v>
                </c:pt>
                <c:pt idx="529">
                  <c:v>-1.2139605462822379E-2</c:v>
                </c:pt>
                <c:pt idx="530">
                  <c:v>-7.6804915514594018E-3</c:v>
                </c:pt>
                <c:pt idx="531">
                  <c:v>-1.5995872033023672E-2</c:v>
                </c:pt>
                <c:pt idx="532">
                  <c:v>1.8877818563188223E-2</c:v>
                </c:pt>
                <c:pt idx="533">
                  <c:v>2.0586721564590398E-3</c:v>
                </c:pt>
                <c:pt idx="534">
                  <c:v>-9.7586029789418459E-3</c:v>
                </c:pt>
                <c:pt idx="535">
                  <c:v>2.4377593360995792E-2</c:v>
                </c:pt>
                <c:pt idx="536">
                  <c:v>3.4430379746835431E-2</c:v>
                </c:pt>
                <c:pt idx="537">
                  <c:v>3.0837004405286295E-2</c:v>
                </c:pt>
                <c:pt idx="538">
                  <c:v>1.7568850902184283E-2</c:v>
                </c:pt>
                <c:pt idx="539">
                  <c:v>4.6663555762949801E-3</c:v>
                </c:pt>
                <c:pt idx="540">
                  <c:v>-4.6446818392940738E-3</c:v>
                </c:pt>
                <c:pt idx="541">
                  <c:v>2.0065328978068116E-2</c:v>
                </c:pt>
                <c:pt idx="542">
                  <c:v>-3.1564501372369519E-2</c:v>
                </c:pt>
                <c:pt idx="543">
                  <c:v>1.133679735474721E-2</c:v>
                </c:pt>
                <c:pt idx="544">
                  <c:v>0</c:v>
                </c:pt>
                <c:pt idx="545">
                  <c:v>4.6707146193368252E-3</c:v>
                </c:pt>
                <c:pt idx="546">
                  <c:v>-1.1157601115760203E-2</c:v>
                </c:pt>
                <c:pt idx="547">
                  <c:v>-7.5223319228961043E-3</c:v>
                </c:pt>
                <c:pt idx="548">
                  <c:v>-3.315963998105177E-3</c:v>
                </c:pt>
                <c:pt idx="549">
                  <c:v>-1.5209125475285185E-2</c:v>
                </c:pt>
                <c:pt idx="550">
                  <c:v>1.8822393822393851E-2</c:v>
                </c:pt>
                <c:pt idx="551">
                  <c:v>6.0634770251065902E-2</c:v>
                </c:pt>
                <c:pt idx="552">
                  <c:v>3.1263957123716071E-3</c:v>
                </c:pt>
                <c:pt idx="553">
                  <c:v>1.2466607301869883E-2</c:v>
                </c:pt>
                <c:pt idx="554">
                  <c:v>4.3975373790677849E-3</c:v>
                </c:pt>
                <c:pt idx="555">
                  <c:v>0</c:v>
                </c:pt>
                <c:pt idx="556">
                  <c:v>2.0140105078809145E-2</c:v>
                </c:pt>
                <c:pt idx="557">
                  <c:v>1.545064377682401E-2</c:v>
                </c:pt>
                <c:pt idx="558">
                  <c:v>7.1851225697378762E-3</c:v>
                </c:pt>
                <c:pt idx="559">
                  <c:v>5.8749475451112289E-3</c:v>
                </c:pt>
                <c:pt idx="560">
                  <c:v>-1.376720901126401E-2</c:v>
                </c:pt>
                <c:pt idx="561">
                  <c:v>1.6920473773265291E-3</c:v>
                </c:pt>
                <c:pt idx="562">
                  <c:v>-1.3513513513513526E-2</c:v>
                </c:pt>
                <c:pt idx="563">
                  <c:v>2.5684931506850289E-3</c:v>
                </c:pt>
                <c:pt idx="564">
                  <c:v>1.7506404782237257E-2</c:v>
                </c:pt>
                <c:pt idx="565">
                  <c:v>2.224087284934961E-2</c:v>
                </c:pt>
                <c:pt idx="566">
                  <c:v>-2.0114942528735569E-2</c:v>
                </c:pt>
                <c:pt idx="567">
                  <c:v>-5.8651026392962111E-3</c:v>
                </c:pt>
                <c:pt idx="568">
                  <c:v>1.8120522545301294E-2</c:v>
                </c:pt>
                <c:pt idx="569">
                  <c:v>-1.1175496688741704E-2</c:v>
                </c:pt>
                <c:pt idx="570">
                  <c:v>-1.6324822101297636E-2</c:v>
                </c:pt>
                <c:pt idx="571">
                  <c:v>-3.4042553191488637E-3</c:v>
                </c:pt>
                <c:pt idx="572">
                  <c:v>2.7754056362083626E-2</c:v>
                </c:pt>
                <c:pt idx="573">
                  <c:v>1.1217282924802641E-2</c:v>
                </c:pt>
                <c:pt idx="574">
                  <c:v>-1.7666392769104342E-2</c:v>
                </c:pt>
                <c:pt idx="575">
                  <c:v>1.9657047260560386E-2</c:v>
                </c:pt>
                <c:pt idx="576">
                  <c:v>9.4339622641509621E-3</c:v>
                </c:pt>
                <c:pt idx="577">
                  <c:v>2.4380333197887962E-3</c:v>
                </c:pt>
                <c:pt idx="578">
                  <c:v>-1.1755168220510851E-2</c:v>
                </c:pt>
                <c:pt idx="579">
                  <c:v>-2.4610336341262806E-3</c:v>
                </c:pt>
                <c:pt idx="580">
                  <c:v>-6.5789473684210583E-3</c:v>
                </c:pt>
                <c:pt idx="581">
                  <c:v>-2.8973509933774952E-3</c:v>
                </c:pt>
                <c:pt idx="582">
                  <c:v>1.6189290161892925E-2</c:v>
                </c:pt>
                <c:pt idx="583">
                  <c:v>-4.9019607843137662E-3</c:v>
                </c:pt>
                <c:pt idx="584">
                  <c:v>-9.0311986863710544E-3</c:v>
                </c:pt>
                <c:pt idx="585">
                  <c:v>-4.5567522783761154E-3</c:v>
                </c:pt>
                <c:pt idx="586">
                  <c:v>-7.4906367041198381E-3</c:v>
                </c:pt>
                <c:pt idx="587">
                  <c:v>1.006289308176094E-2</c:v>
                </c:pt>
                <c:pt idx="588">
                  <c:v>-2.0340390203403839E-2</c:v>
                </c:pt>
                <c:pt idx="589">
                  <c:v>-4.4915254237288232E-2</c:v>
                </c:pt>
                <c:pt idx="590">
                  <c:v>-3.0168589174800343E-2</c:v>
                </c:pt>
                <c:pt idx="591">
                  <c:v>2.1500457456541576E-2</c:v>
                </c:pt>
                <c:pt idx="592">
                  <c:v>5.5978504254366325E-2</c:v>
                </c:pt>
                <c:pt idx="593">
                  <c:v>-9.3299406276505046E-3</c:v>
                </c:pt>
                <c:pt idx="594">
                  <c:v>4.2808219178082805E-3</c:v>
                </c:pt>
                <c:pt idx="595">
                  <c:v>-6.8201193520886676E-3</c:v>
                </c:pt>
                <c:pt idx="596">
                  <c:v>-6.4377682403434387E-3</c:v>
                </c:pt>
                <c:pt idx="597">
                  <c:v>6.4794816414687753E-3</c:v>
                </c:pt>
                <c:pt idx="598">
                  <c:v>-2.1459227467811462E-3</c:v>
                </c:pt>
                <c:pt idx="599">
                  <c:v>1.8494623655913967E-2</c:v>
                </c:pt>
                <c:pt idx="600">
                  <c:v>-5.9121621621621859E-3</c:v>
                </c:pt>
                <c:pt idx="601">
                  <c:v>-3.1435853865760345E-2</c:v>
                </c:pt>
                <c:pt idx="602">
                  <c:v>-1.7543859649122432E-3</c:v>
                </c:pt>
                <c:pt idx="603">
                  <c:v>3.7785588752196807E-2</c:v>
                </c:pt>
                <c:pt idx="604">
                  <c:v>-2.4978831498729884E-2</c:v>
                </c:pt>
                <c:pt idx="605">
                  <c:v>-2.2145028224055646E-2</c:v>
                </c:pt>
                <c:pt idx="606">
                  <c:v>1.4653641207815357E-2</c:v>
                </c:pt>
                <c:pt idx="607">
                  <c:v>1.5754923413566713E-2</c:v>
                </c:pt>
                <c:pt idx="608">
                  <c:v>-2.4558380008616987E-2</c:v>
                </c:pt>
                <c:pt idx="609">
                  <c:v>8.833922261484068E-3</c:v>
                </c:pt>
                <c:pt idx="610">
                  <c:v>-1.3134851138353797E-2</c:v>
                </c:pt>
                <c:pt idx="611">
                  <c:v>1.4640638864241431E-2</c:v>
                </c:pt>
                <c:pt idx="612">
                  <c:v>6.1215566243988002E-3</c:v>
                </c:pt>
                <c:pt idx="613">
                  <c:v>-1.7383746197306691E-3</c:v>
                </c:pt>
                <c:pt idx="614">
                  <c:v>5.224205485415803E-3</c:v>
                </c:pt>
                <c:pt idx="615">
                  <c:v>7.7955825032481468E-3</c:v>
                </c:pt>
                <c:pt idx="616">
                  <c:v>-2.1916630855178258E-2</c:v>
                </c:pt>
                <c:pt idx="617">
                  <c:v>-2.6362038664324372E-3</c:v>
                </c:pt>
                <c:pt idx="618">
                  <c:v>-1.8502202643171727E-2</c:v>
                </c:pt>
                <c:pt idx="619">
                  <c:v>7.1813285457809758E-3</c:v>
                </c:pt>
                <c:pt idx="620">
                  <c:v>-1.8716577540107027E-2</c:v>
                </c:pt>
                <c:pt idx="621">
                  <c:v>3.6330608537693846E-3</c:v>
                </c:pt>
                <c:pt idx="622">
                  <c:v>1.6289592760180969E-2</c:v>
                </c:pt>
                <c:pt idx="623">
                  <c:v>-3.5618878005343655E-3</c:v>
                </c:pt>
                <c:pt idx="624">
                  <c:v>-1.1617515638963271E-2</c:v>
                </c:pt>
                <c:pt idx="625">
                  <c:v>-2.7124773960218026E-3</c:v>
                </c:pt>
                <c:pt idx="626">
                  <c:v>-6.7996373526744598E-3</c:v>
                </c:pt>
                <c:pt idx="627">
                  <c:v>-6.3897763578275018E-3</c:v>
                </c:pt>
                <c:pt idx="628">
                  <c:v>3.353238401469915E-2</c:v>
                </c:pt>
                <c:pt idx="629">
                  <c:v>-9.7777777777777273E-3</c:v>
                </c:pt>
                <c:pt idx="630">
                  <c:v>-6.2836624775583737E-3</c:v>
                </c:pt>
                <c:pt idx="631">
                  <c:v>2.0776874435411059E-2</c:v>
                </c:pt>
                <c:pt idx="632">
                  <c:v>2.6548672566371113E-3</c:v>
                </c:pt>
                <c:pt idx="633">
                  <c:v>-2.6478375992938534E-3</c:v>
                </c:pt>
                <c:pt idx="634">
                  <c:v>8.849557522123705E-4</c:v>
                </c:pt>
                <c:pt idx="635">
                  <c:v>9.2838196286470949E-3</c:v>
                </c:pt>
                <c:pt idx="636">
                  <c:v>-2.190100744634129E-3</c:v>
                </c:pt>
                <c:pt idx="637">
                  <c:v>3.9508340649692646E-3</c:v>
                </c:pt>
                <c:pt idx="638">
                  <c:v>-7.4333187581985876E-3</c:v>
                </c:pt>
                <c:pt idx="639">
                  <c:v>-4.7136563876651993E-2</c:v>
                </c:pt>
                <c:pt idx="640">
                  <c:v>-3.6523347202958814E-2</c:v>
                </c:pt>
                <c:pt idx="641">
                  <c:v>3.2149712092130599E-2</c:v>
                </c:pt>
                <c:pt idx="642">
                  <c:v>-2.092050209205034E-2</c:v>
                </c:pt>
                <c:pt idx="643">
                  <c:v>1.2820512820512801E-2</c:v>
                </c:pt>
                <c:pt idx="644">
                  <c:v>2.0628223159868789E-2</c:v>
                </c:pt>
                <c:pt idx="645">
                  <c:v>7.3495636196600897E-3</c:v>
                </c:pt>
                <c:pt idx="646">
                  <c:v>3.1919744642042993E-3</c:v>
                </c:pt>
                <c:pt idx="647">
                  <c:v>2.7272727272726689E-3</c:v>
                </c:pt>
                <c:pt idx="648">
                  <c:v>-1.1332728921124207E-2</c:v>
                </c:pt>
                <c:pt idx="649">
                  <c:v>1.8798716185236139E-2</c:v>
                </c:pt>
                <c:pt idx="650">
                  <c:v>0</c:v>
                </c:pt>
                <c:pt idx="651">
                  <c:v>-1.8001800180017619E-3</c:v>
                </c:pt>
                <c:pt idx="652">
                  <c:v>-3.6068530207393279E-3</c:v>
                </c:pt>
                <c:pt idx="653">
                  <c:v>1.3574660633484033E-2</c:v>
                </c:pt>
                <c:pt idx="654">
                  <c:v>4.4642857142857782E-3</c:v>
                </c:pt>
                <c:pt idx="655">
                  <c:v>-1.6888888888888846E-2</c:v>
                </c:pt>
                <c:pt idx="656">
                  <c:v>-1.7631103074141074E-2</c:v>
                </c:pt>
                <c:pt idx="657">
                  <c:v>3.6815462494246796E-3</c:v>
                </c:pt>
                <c:pt idx="658">
                  <c:v>1.1462631820265934E-2</c:v>
                </c:pt>
                <c:pt idx="659">
                  <c:v>-4.9864007252946258E-3</c:v>
                </c:pt>
                <c:pt idx="660">
                  <c:v>6.833712984054767E-3</c:v>
                </c:pt>
                <c:pt idx="661">
                  <c:v>-5.7013574660633552E-2</c:v>
                </c:pt>
                <c:pt idx="662">
                  <c:v>-1.4395393474088325E-2</c:v>
                </c:pt>
                <c:pt idx="663">
                  <c:v>-1.1197663096397295E-2</c:v>
                </c:pt>
                <c:pt idx="664">
                  <c:v>6.4007877892664974E-3</c:v>
                </c:pt>
                <c:pt idx="665">
                  <c:v>-1.6144814090019659E-2</c:v>
                </c:pt>
                <c:pt idx="666">
                  <c:v>1.9890601690700721E-3</c:v>
                </c:pt>
                <c:pt idx="667">
                  <c:v>2.9776674937966392E-3</c:v>
                </c:pt>
                <c:pt idx="668">
                  <c:v>-6.9272637308263512E-3</c:v>
                </c:pt>
                <c:pt idx="669">
                  <c:v>-4.9825610363727667E-3</c:v>
                </c:pt>
                <c:pt idx="670">
                  <c:v>3.0045067601403245E-3</c:v>
                </c:pt>
                <c:pt idx="671">
                  <c:v>0</c:v>
                </c:pt>
                <c:pt idx="672">
                  <c:v>1.198202695956058E-2</c:v>
                </c:pt>
                <c:pt idx="673">
                  <c:v>1.973359644795222E-3</c:v>
                </c:pt>
                <c:pt idx="674">
                  <c:v>2.1171836533727215E-2</c:v>
                </c:pt>
                <c:pt idx="675">
                  <c:v>-1.5429122468659439E-2</c:v>
                </c:pt>
                <c:pt idx="676">
                  <c:v>9.7943192948089751E-3</c:v>
                </c:pt>
                <c:pt idx="677">
                  <c:v>-1.0669253152279456E-2</c:v>
                </c:pt>
                <c:pt idx="678">
                  <c:v>-3.1862745098039151E-2</c:v>
                </c:pt>
                <c:pt idx="679">
                  <c:v>1.7215189873417715E-2</c:v>
                </c:pt>
                <c:pt idx="680">
                  <c:v>-8.959681433549015E-3</c:v>
                </c:pt>
                <c:pt idx="681">
                  <c:v>1.2054244098442916E-2</c:v>
                </c:pt>
                <c:pt idx="682">
                  <c:v>2.6302729528536038E-2</c:v>
                </c:pt>
                <c:pt idx="683">
                  <c:v>5.8027079303675528E-3</c:v>
                </c:pt>
                <c:pt idx="684">
                  <c:v>-1.9711538461538468E-2</c:v>
                </c:pt>
                <c:pt idx="685">
                  <c:v>-6.8661108386464231E-3</c:v>
                </c:pt>
                <c:pt idx="686">
                  <c:v>-1.0864197530864142E-2</c:v>
                </c:pt>
                <c:pt idx="687">
                  <c:v>-7.9880179730404451E-3</c:v>
                </c:pt>
                <c:pt idx="688">
                  <c:v>-5.0327126321087776E-3</c:v>
                </c:pt>
                <c:pt idx="689">
                  <c:v>4.0465351542742466E-3</c:v>
                </c:pt>
                <c:pt idx="690">
                  <c:v>2.0151133501259016E-3</c:v>
                </c:pt>
                <c:pt idx="691">
                  <c:v>9.0497737556560938E-3</c:v>
                </c:pt>
                <c:pt idx="692">
                  <c:v>-1.0961634280019873E-2</c:v>
                </c:pt>
                <c:pt idx="693">
                  <c:v>4.0302267002518032E-3</c:v>
                </c:pt>
                <c:pt idx="694">
                  <c:v>-3.0105368790767045E-3</c:v>
                </c:pt>
                <c:pt idx="695">
                  <c:v>1.0065425264217377E-2</c:v>
                </c:pt>
                <c:pt idx="696">
                  <c:v>-1.3951170901843604E-2</c:v>
                </c:pt>
                <c:pt idx="697">
                  <c:v>-6.0636685194541406E-3</c:v>
                </c:pt>
                <c:pt idx="698">
                  <c:v>2.5419420437212585E-3</c:v>
                </c:pt>
                <c:pt idx="699">
                  <c:v>-1.5212981744420684E-3</c:v>
                </c:pt>
                <c:pt idx="700">
                  <c:v>9.1416962925342671E-3</c:v>
                </c:pt>
                <c:pt idx="701">
                  <c:v>1.0065425264217377E-2</c:v>
                </c:pt>
                <c:pt idx="702">
                  <c:v>6.9755854509218019E-3</c:v>
                </c:pt>
                <c:pt idx="703">
                  <c:v>-2.9688273132113937E-3</c:v>
                </c:pt>
                <c:pt idx="704">
                  <c:v>7.9404466501240764E-3</c:v>
                </c:pt>
                <c:pt idx="705">
                  <c:v>-1.9694731659280723E-3</c:v>
                </c:pt>
                <c:pt idx="706">
                  <c:v>1.973359644795222E-3</c:v>
                </c:pt>
                <c:pt idx="707">
                  <c:v>-2.9542097488921087E-3</c:v>
                </c:pt>
                <c:pt idx="708">
                  <c:v>-1.6790123456790117E-2</c:v>
                </c:pt>
                <c:pt idx="709">
                  <c:v>0</c:v>
                </c:pt>
                <c:pt idx="710">
                  <c:v>-1.5067805123053777E-2</c:v>
                </c:pt>
                <c:pt idx="711">
                  <c:v>-1.7848036715961135E-2</c:v>
                </c:pt>
                <c:pt idx="712">
                  <c:v>-1.0903426791277301E-2</c:v>
                </c:pt>
                <c:pt idx="713">
                  <c:v>-1.4698162729658851E-2</c:v>
                </c:pt>
                <c:pt idx="714">
                  <c:v>4.8481619605753874E-2</c:v>
                </c:pt>
                <c:pt idx="715">
                  <c:v>2.7439024390243861E-2</c:v>
                </c:pt>
                <c:pt idx="716">
                  <c:v>-5.9347181008900813E-3</c:v>
                </c:pt>
                <c:pt idx="717">
                  <c:v>1.7910447761194E-2</c:v>
                </c:pt>
                <c:pt idx="718">
                  <c:v>-3.8123167155425276E-2</c:v>
                </c:pt>
                <c:pt idx="719">
                  <c:v>-6.6056910569105183E-3</c:v>
                </c:pt>
                <c:pt idx="720">
                  <c:v>-7.1611253196931235E-3</c:v>
                </c:pt>
                <c:pt idx="721">
                  <c:v>8.2431736218444174E-3</c:v>
                </c:pt>
                <c:pt idx="722">
                  <c:v>5.6208482370975693E-3</c:v>
                </c:pt>
                <c:pt idx="723">
                  <c:v>-6.0975609756098066E-3</c:v>
                </c:pt>
                <c:pt idx="724">
                  <c:v>-1.5337423312882202E-3</c:v>
                </c:pt>
                <c:pt idx="725">
                  <c:v>-8.1925243215565866E-3</c:v>
                </c:pt>
                <c:pt idx="726">
                  <c:v>5.6788848735157167E-3</c:v>
                </c:pt>
                <c:pt idx="727">
                  <c:v>-7.7002053388091438E-3</c:v>
                </c:pt>
                <c:pt idx="728">
                  <c:v>-8.277289187790823E-3</c:v>
                </c:pt>
                <c:pt idx="729">
                  <c:v>1.0954616588419263E-2</c:v>
                </c:pt>
                <c:pt idx="730">
                  <c:v>-1.2899896800825594E-2</c:v>
                </c:pt>
                <c:pt idx="731">
                  <c:v>5.7501306847882608E-3</c:v>
                </c:pt>
                <c:pt idx="732">
                  <c:v>-2.5987525987525989E-2</c:v>
                </c:pt>
                <c:pt idx="733">
                  <c:v>1.3874066168623351E-2</c:v>
                </c:pt>
                <c:pt idx="734">
                  <c:v>5.2631578947376649E-4</c:v>
                </c:pt>
                <c:pt idx="735">
                  <c:v>7.3645449763280911E-3</c:v>
                </c:pt>
                <c:pt idx="736">
                  <c:v>1.0966057441253309E-2</c:v>
                </c:pt>
                <c:pt idx="737">
                  <c:v>-6.1983471074380679E-3</c:v>
                </c:pt>
                <c:pt idx="738">
                  <c:v>-4.1580041580040698E-3</c:v>
                </c:pt>
                <c:pt idx="739">
                  <c:v>0</c:v>
                </c:pt>
                <c:pt idx="740">
                  <c:v>2.0876826722338131E-2</c:v>
                </c:pt>
                <c:pt idx="741">
                  <c:v>2.0449897750511356E-2</c:v>
                </c:pt>
                <c:pt idx="742">
                  <c:v>3.006012024048032E-3</c:v>
                </c:pt>
                <c:pt idx="743">
                  <c:v>1.9980019980019555E-3</c:v>
                </c:pt>
                <c:pt idx="744">
                  <c:v>-1.6949152542372874E-2</c:v>
                </c:pt>
                <c:pt idx="745">
                  <c:v>-1.014198782961439E-3</c:v>
                </c:pt>
                <c:pt idx="746">
                  <c:v>-1.0659898477157405E-2</c:v>
                </c:pt>
                <c:pt idx="747">
                  <c:v>-3.0785017957926488E-3</c:v>
                </c:pt>
                <c:pt idx="748">
                  <c:v>-6.176016469377303E-3</c:v>
                </c:pt>
                <c:pt idx="749">
                  <c:v>5.1786639047133936E-4</c:v>
                </c:pt>
                <c:pt idx="750">
                  <c:v>-2.5879917184265379E-3</c:v>
                </c:pt>
                <c:pt idx="751">
                  <c:v>1.1935651271406354E-2</c:v>
                </c:pt>
                <c:pt idx="752">
                  <c:v>1.1794871794871816E-2</c:v>
                </c:pt>
                <c:pt idx="753">
                  <c:v>-8.6163203243792043E-3</c:v>
                </c:pt>
                <c:pt idx="754">
                  <c:v>-6.1349693251532443E-3</c:v>
                </c:pt>
                <c:pt idx="755">
                  <c:v>-5.1440329218107725E-3</c:v>
                </c:pt>
                <c:pt idx="756">
                  <c:v>1.0341261633919302E-2</c:v>
                </c:pt>
                <c:pt idx="757">
                  <c:v>-2.047082906857684E-3</c:v>
                </c:pt>
                <c:pt idx="758">
                  <c:v>-4.615384615384608E-3</c:v>
                </c:pt>
                <c:pt idx="759">
                  <c:v>-6.1823802163833586E-3</c:v>
                </c:pt>
                <c:pt idx="760">
                  <c:v>-1.5552099533435763E-3</c:v>
                </c:pt>
                <c:pt idx="761">
                  <c:v>1.973001038421594E-2</c:v>
                </c:pt>
                <c:pt idx="762">
                  <c:v>4.8879837067209816E-2</c:v>
                </c:pt>
                <c:pt idx="763">
                  <c:v>2.4271844660194174E-2</c:v>
                </c:pt>
                <c:pt idx="764">
                  <c:v>-3.7914691943128835E-3</c:v>
                </c:pt>
                <c:pt idx="765">
                  <c:v>-1.1417697431018003E-2</c:v>
                </c:pt>
                <c:pt idx="766">
                  <c:v>1.0587102983638057E-2</c:v>
                </c:pt>
                <c:pt idx="767">
                  <c:v>9.52380952380949E-3</c:v>
                </c:pt>
                <c:pt idx="768">
                  <c:v>2.4528301886792434E-2</c:v>
                </c:pt>
                <c:pt idx="769">
                  <c:v>-1.2891344383056979E-2</c:v>
                </c:pt>
                <c:pt idx="770">
                  <c:v>8.3955223880596876E-3</c:v>
                </c:pt>
                <c:pt idx="771">
                  <c:v>-1.6651248843663247E-2</c:v>
                </c:pt>
                <c:pt idx="772">
                  <c:v>-4.7036688617122019E-3</c:v>
                </c:pt>
                <c:pt idx="773">
                  <c:v>-3.7807183364840192E-3</c:v>
                </c:pt>
                <c:pt idx="774">
                  <c:v>1.7077798861480219E-2</c:v>
                </c:pt>
                <c:pt idx="775">
                  <c:v>2.7985074626865072E-3</c:v>
                </c:pt>
                <c:pt idx="776">
                  <c:v>-2.0465116279069828E-2</c:v>
                </c:pt>
                <c:pt idx="777">
                  <c:v>6.6476733143400087E-3</c:v>
                </c:pt>
                <c:pt idx="778">
                  <c:v>9.4339622641507429E-4</c:v>
                </c:pt>
                <c:pt idx="779">
                  <c:v>-1.2252591894439115E-2</c:v>
                </c:pt>
                <c:pt idx="780">
                  <c:v>0</c:v>
                </c:pt>
                <c:pt idx="781">
                  <c:v>0</c:v>
                </c:pt>
                <c:pt idx="782">
                  <c:v>-3.8167938931298589E-3</c:v>
                </c:pt>
                <c:pt idx="783">
                  <c:v>-1.3409961685823639E-2</c:v>
                </c:pt>
                <c:pt idx="784">
                  <c:v>9.7087378640774624E-4</c:v>
                </c:pt>
                <c:pt idx="785">
                  <c:v>-1.2609117361784751E-2</c:v>
                </c:pt>
                <c:pt idx="786">
                  <c:v>3.7328094302554106E-2</c:v>
                </c:pt>
                <c:pt idx="787">
                  <c:v>1.0416666666666612E-2</c:v>
                </c:pt>
                <c:pt idx="788">
                  <c:v>9.3720712277411316E-4</c:v>
                </c:pt>
                <c:pt idx="789">
                  <c:v>-9.3632958801497801E-3</c:v>
                </c:pt>
                <c:pt idx="790">
                  <c:v>9.4517958412096285E-4</c:v>
                </c:pt>
                <c:pt idx="791">
                  <c:v>7.5542965061378723E-3</c:v>
                </c:pt>
                <c:pt idx="792">
                  <c:v>4.6860356138707319E-3</c:v>
                </c:pt>
                <c:pt idx="793">
                  <c:v>-2.3320895522388058E-2</c:v>
                </c:pt>
                <c:pt idx="794">
                  <c:v>-1.1461318051576026E-2</c:v>
                </c:pt>
                <c:pt idx="795">
                  <c:v>1.0628019323671615E-2</c:v>
                </c:pt>
                <c:pt idx="796">
                  <c:v>5.7361376673038924E-3</c:v>
                </c:pt>
                <c:pt idx="797">
                  <c:v>1.901140684410606E-3</c:v>
                </c:pt>
                <c:pt idx="798">
                  <c:v>-1.0436432637571104E-2</c:v>
                </c:pt>
                <c:pt idx="799">
                  <c:v>2.3969319271332695E-2</c:v>
                </c:pt>
                <c:pt idx="800">
                  <c:v>5.7116104868913803E-2</c:v>
                </c:pt>
                <c:pt idx="801">
                  <c:v>2.0372010628875149E-2</c:v>
                </c:pt>
                <c:pt idx="802">
                  <c:v>-1.5624999999999976E-2</c:v>
                </c:pt>
                <c:pt idx="803">
                  <c:v>-1.6754850088183379E-2</c:v>
                </c:pt>
                <c:pt idx="804">
                  <c:v>-4.4843049327354893E-3</c:v>
                </c:pt>
                <c:pt idx="805">
                  <c:v>1.8018018018017634E-3</c:v>
                </c:pt>
                <c:pt idx="806">
                  <c:v>-7.1942446043165541E-3</c:v>
                </c:pt>
                <c:pt idx="807">
                  <c:v>2.7173913043479292E-3</c:v>
                </c:pt>
                <c:pt idx="808">
                  <c:v>2.710027100270945E-3</c:v>
                </c:pt>
                <c:pt idx="809">
                  <c:v>1.3513513513513545E-2</c:v>
                </c:pt>
                <c:pt idx="810">
                  <c:v>2.6666666666666098E-3</c:v>
                </c:pt>
                <c:pt idx="811">
                  <c:v>-1.6843971631205632E-2</c:v>
                </c:pt>
                <c:pt idx="812">
                  <c:v>1.8034265103696961E-2</c:v>
                </c:pt>
                <c:pt idx="813">
                  <c:v>1.3286093888396844E-2</c:v>
                </c:pt>
                <c:pt idx="814">
                  <c:v>5.2447552447552883E-3</c:v>
                </c:pt>
                <c:pt idx="815">
                  <c:v>-7.8260869565217276E-3</c:v>
                </c:pt>
                <c:pt idx="816">
                  <c:v>0</c:v>
                </c:pt>
                <c:pt idx="817">
                  <c:v>-2.6292725679228188E-3</c:v>
                </c:pt>
                <c:pt idx="818">
                  <c:v>-1.9332161687170529E-2</c:v>
                </c:pt>
                <c:pt idx="819">
                  <c:v>1.7921146953404636E-3</c:v>
                </c:pt>
                <c:pt idx="820">
                  <c:v>-8.9445438282645677E-4</c:v>
                </c:pt>
                <c:pt idx="821">
                  <c:v>0</c:v>
                </c:pt>
                <c:pt idx="822">
                  <c:v>8.9525514771708029E-4</c:v>
                </c:pt>
                <c:pt idx="823">
                  <c:v>1.7889087656529135E-3</c:v>
                </c:pt>
                <c:pt idx="824">
                  <c:v>5.3571428571429023E-3</c:v>
                </c:pt>
                <c:pt idx="825">
                  <c:v>7.1047957371225641E-3</c:v>
                </c:pt>
                <c:pt idx="826">
                  <c:v>1.7636684303350594E-3</c:v>
                </c:pt>
                <c:pt idx="827">
                  <c:v>-5.2816901408449584E-3</c:v>
                </c:pt>
                <c:pt idx="828">
                  <c:v>-3.539823008849639E-3</c:v>
                </c:pt>
                <c:pt idx="829">
                  <c:v>-9.7690941385434674E-3</c:v>
                </c:pt>
                <c:pt idx="830">
                  <c:v>1.793721973094132E-3</c:v>
                </c:pt>
                <c:pt idx="831">
                  <c:v>-2.6857654431512411E-3</c:v>
                </c:pt>
                <c:pt idx="832">
                  <c:v>-4.4883303411131694E-3</c:v>
                </c:pt>
                <c:pt idx="833">
                  <c:v>1.2623985572587969E-2</c:v>
                </c:pt>
                <c:pt idx="834">
                  <c:v>5.3428317008013104E-3</c:v>
                </c:pt>
                <c:pt idx="835">
                  <c:v>2.568644818423392E-2</c:v>
                </c:pt>
                <c:pt idx="836">
                  <c:v>-1.2089810017271206E-2</c:v>
                </c:pt>
                <c:pt idx="837">
                  <c:v>4.3706293706294325E-3</c:v>
                </c:pt>
                <c:pt idx="838">
                  <c:v>8.7032201914708125E-3</c:v>
                </c:pt>
                <c:pt idx="839">
                  <c:v>-7.7653149266609022E-3</c:v>
                </c:pt>
                <c:pt idx="840">
                  <c:v>-2.6086956521738573E-3</c:v>
                </c:pt>
                <c:pt idx="841">
                  <c:v>2.6155187445509468E-3</c:v>
                </c:pt>
                <c:pt idx="842">
                  <c:v>-3.4782608695651434E-3</c:v>
                </c:pt>
                <c:pt idx="843">
                  <c:v>-1.745200698080397E-3</c:v>
                </c:pt>
                <c:pt idx="844">
                  <c:v>4.7202797202797284E-2</c:v>
                </c:pt>
                <c:pt idx="845">
                  <c:v>4.8831385642737819E-2</c:v>
                </c:pt>
                <c:pt idx="846">
                  <c:v>3.1834460803820872E-3</c:v>
                </c:pt>
                <c:pt idx="847">
                  <c:v>2.3800079333597271E-3</c:v>
                </c:pt>
                <c:pt idx="848">
                  <c:v>1.2663237039968354E-2</c:v>
                </c:pt>
                <c:pt idx="849">
                  <c:v>-1.5631105900742145E-3</c:v>
                </c:pt>
                <c:pt idx="850">
                  <c:v>-2.1135029354207403E-2</c:v>
                </c:pt>
                <c:pt idx="851">
                  <c:v>1.5993602558976067E-3</c:v>
                </c:pt>
                <c:pt idx="852">
                  <c:v>8.7824351297404735E-3</c:v>
                </c:pt>
                <c:pt idx="853">
                  <c:v>8.7059754649781908E-3</c:v>
                </c:pt>
                <c:pt idx="854">
                  <c:v>-2.1184778344448773E-2</c:v>
                </c:pt>
                <c:pt idx="855">
                  <c:v>1.0420841683366796E-2</c:v>
                </c:pt>
                <c:pt idx="856">
                  <c:v>3.9666798889328786E-3</c:v>
                </c:pt>
                <c:pt idx="857">
                  <c:v>-2.3706045041485073E-3</c:v>
                </c:pt>
                <c:pt idx="858">
                  <c:v>5.5445544554455668E-3</c:v>
                </c:pt>
                <c:pt idx="859">
                  <c:v>-1.3391098857818032E-2</c:v>
                </c:pt>
                <c:pt idx="860">
                  <c:v>1.7564870259480947E-2</c:v>
                </c:pt>
                <c:pt idx="861">
                  <c:v>2.2754021184778418E-2</c:v>
                </c:pt>
                <c:pt idx="862">
                  <c:v>-9.9731492136556025E-3</c:v>
                </c:pt>
                <c:pt idx="863">
                  <c:v>-6.9740410693529533E-3</c:v>
                </c:pt>
                <c:pt idx="864">
                  <c:v>-1.2485368708544687E-2</c:v>
                </c:pt>
                <c:pt idx="865">
                  <c:v>1.7384433030422808E-2</c:v>
                </c:pt>
                <c:pt idx="866">
                  <c:v>7.7669902912619706E-4</c:v>
                </c:pt>
                <c:pt idx="867">
                  <c:v>7.3729142413659788E-3</c:v>
                </c:pt>
                <c:pt idx="868">
                  <c:v>6.933744221879804E-3</c:v>
                </c:pt>
                <c:pt idx="869">
                  <c:v>6.885998469778107E-3</c:v>
                </c:pt>
                <c:pt idx="870">
                  <c:v>0</c:v>
                </c:pt>
                <c:pt idx="871">
                  <c:v>-1.2917933130699083E-2</c:v>
                </c:pt>
                <c:pt idx="872">
                  <c:v>7.6982294072361714E-4</c:v>
                </c:pt>
                <c:pt idx="873">
                  <c:v>8.4615384615384179E-3</c:v>
                </c:pt>
                <c:pt idx="874">
                  <c:v>-7.6277650648359759E-3</c:v>
                </c:pt>
                <c:pt idx="875">
                  <c:v>1.2298232129131448E-2</c:v>
                </c:pt>
                <c:pt idx="876">
                  <c:v>7.5930144267272485E-4</c:v>
                </c:pt>
                <c:pt idx="877">
                  <c:v>-4.5523520485584593E-3</c:v>
                </c:pt>
                <c:pt idx="878">
                  <c:v>-4.5731707317072197E-3</c:v>
                </c:pt>
                <c:pt idx="879">
                  <c:v>1.148545176110263E-2</c:v>
                </c:pt>
                <c:pt idx="880">
                  <c:v>-8.3270249810750343E-3</c:v>
                </c:pt>
                <c:pt idx="881">
                  <c:v>-4.5801526717557635E-3</c:v>
                </c:pt>
                <c:pt idx="882">
                  <c:v>8.4355828220859831E-3</c:v>
                </c:pt>
                <c:pt idx="883">
                  <c:v>6.0836501901140733E-3</c:v>
                </c:pt>
                <c:pt idx="884">
                  <c:v>-1.4361300075585885E-2</c:v>
                </c:pt>
                <c:pt idx="885">
                  <c:v>-4.601226993864933E-3</c:v>
                </c:pt>
                <c:pt idx="886">
                  <c:v>8.4745762711863973E-3</c:v>
                </c:pt>
                <c:pt idx="887">
                  <c:v>1.6806722689075678E-2</c:v>
                </c:pt>
                <c:pt idx="888">
                  <c:v>4.1322314049586561E-3</c:v>
                </c:pt>
                <c:pt idx="889">
                  <c:v>2.3943135054246185E-2</c:v>
                </c:pt>
                <c:pt idx="890">
                  <c:v>7.3072707343805525E-4</c:v>
                </c:pt>
                <c:pt idx="891">
                  <c:v>-2.1905805038335987E-3</c:v>
                </c:pt>
                <c:pt idx="892">
                  <c:v>2.0856201975850724E-2</c:v>
                </c:pt>
                <c:pt idx="893">
                  <c:v>-5.0179211469532983E-3</c:v>
                </c:pt>
                <c:pt idx="894">
                  <c:v>2.1613832853025474E-3</c:v>
                </c:pt>
                <c:pt idx="895">
                  <c:v>-6.4701653486700112E-3</c:v>
                </c:pt>
                <c:pt idx="896">
                  <c:v>7.2358900144716255E-4</c:v>
                </c:pt>
                <c:pt idx="897">
                  <c:v>-3.6153289949385908E-3</c:v>
                </c:pt>
                <c:pt idx="898">
                  <c:v>7.9825834542816554E-3</c:v>
                </c:pt>
                <c:pt idx="899">
                  <c:v>7.1994240460761597E-4</c:v>
                </c:pt>
                <c:pt idx="900">
                  <c:v>-7.194244604316393E-4</c:v>
                </c:pt>
                <c:pt idx="901">
                  <c:v>1.0079193664506752E-2</c:v>
                </c:pt>
                <c:pt idx="902">
                  <c:v>7.1275837491091539E-3</c:v>
                </c:pt>
                <c:pt idx="903">
                  <c:v>-1.4154281670205313E-2</c:v>
                </c:pt>
                <c:pt idx="904">
                  <c:v>1.6152189519023665E-2</c:v>
                </c:pt>
                <c:pt idx="905">
                  <c:v>7.771105616390054E-3</c:v>
                </c:pt>
                <c:pt idx="906">
                  <c:v>-2.558710129688049E-2</c:v>
                </c:pt>
                <c:pt idx="907">
                  <c:v>-2.1582733812950459E-3</c:v>
                </c:pt>
                <c:pt idx="908">
                  <c:v>-2.8839221341023179E-3</c:v>
                </c:pt>
                <c:pt idx="909">
                  <c:v>-5.7845263919016681E-3</c:v>
                </c:pt>
                <c:pt idx="910">
                  <c:v>-2.5454545454545556E-3</c:v>
                </c:pt>
                <c:pt idx="911">
                  <c:v>4.374772147283993E-2</c:v>
                </c:pt>
                <c:pt idx="912">
                  <c:v>-7.6842472930492099E-3</c:v>
                </c:pt>
                <c:pt idx="913">
                  <c:v>4.9278423090461307E-3</c:v>
                </c:pt>
                <c:pt idx="914">
                  <c:v>5.1138353765324024E-2</c:v>
                </c:pt>
                <c:pt idx="915">
                  <c:v>-6.6644451849393949E-4</c:v>
                </c:pt>
                <c:pt idx="916">
                  <c:v>6.6688896298776681E-4</c:v>
                </c:pt>
                <c:pt idx="917">
                  <c:v>1.1996001332889018E-2</c:v>
                </c:pt>
                <c:pt idx="918">
                  <c:v>-1.2512347711557542E-2</c:v>
                </c:pt>
                <c:pt idx="919">
                  <c:v>2.3341113704568286E-2</c:v>
                </c:pt>
                <c:pt idx="920">
                  <c:v>6.5167807103289586E-4</c:v>
                </c:pt>
                <c:pt idx="921">
                  <c:v>8.1406707912732006E-3</c:v>
                </c:pt>
                <c:pt idx="922">
                  <c:v>6.4599483204132993E-4</c:v>
                </c:pt>
                <c:pt idx="923">
                  <c:v>-7.1013557133634232E-3</c:v>
                </c:pt>
                <c:pt idx="924">
                  <c:v>1.8855656697009046E-2</c:v>
                </c:pt>
                <c:pt idx="925">
                  <c:v>8.6151882578174716E-3</c:v>
                </c:pt>
                <c:pt idx="926">
                  <c:v>-2.6890224612464344E-2</c:v>
                </c:pt>
                <c:pt idx="927">
                  <c:v>-2.2756827048114525E-3</c:v>
                </c:pt>
                <c:pt idx="928">
                  <c:v>-7.1684587813620852E-3</c:v>
                </c:pt>
                <c:pt idx="929">
                  <c:v>0</c:v>
                </c:pt>
                <c:pt idx="930">
                  <c:v>-1.1158516573679025E-2</c:v>
                </c:pt>
                <c:pt idx="931">
                  <c:v>-5.3103219382675121E-3</c:v>
                </c:pt>
                <c:pt idx="932">
                  <c:v>1.8685352018685427E-2</c:v>
                </c:pt>
                <c:pt idx="933">
                  <c:v>-6.5509335080247532E-4</c:v>
                </c:pt>
                <c:pt idx="934">
                  <c:v>8.8495575221238798E-3</c:v>
                </c:pt>
                <c:pt idx="935">
                  <c:v>-6.8226120857700079E-3</c:v>
                </c:pt>
                <c:pt idx="936">
                  <c:v>1.4720314033366022E-2</c:v>
                </c:pt>
                <c:pt idx="937">
                  <c:v>-1.0638297872340371E-2</c:v>
                </c:pt>
                <c:pt idx="938">
                  <c:v>-1.8898664059954443E-2</c:v>
                </c:pt>
                <c:pt idx="939">
                  <c:v>-1.494520092992359E-2</c:v>
                </c:pt>
                <c:pt idx="940">
                  <c:v>8.0917060013485642E-3</c:v>
                </c:pt>
                <c:pt idx="941">
                  <c:v>5.6856187290970474E-3</c:v>
                </c:pt>
                <c:pt idx="942">
                  <c:v>5.3209178583305669E-3</c:v>
                </c:pt>
                <c:pt idx="943">
                  <c:v>-6.6159444260667976E-3</c:v>
                </c:pt>
                <c:pt idx="944">
                  <c:v>-1.3320013320014218E-3</c:v>
                </c:pt>
                <c:pt idx="945">
                  <c:v>-6.3354451483827188E-3</c:v>
                </c:pt>
                <c:pt idx="946">
                  <c:v>-4.6979865771812268E-3</c:v>
                </c:pt>
                <c:pt idx="947">
                  <c:v>-2.1240728253540089E-2</c:v>
                </c:pt>
                <c:pt idx="948">
                  <c:v>5.1670685497760445E-3</c:v>
                </c:pt>
                <c:pt idx="949">
                  <c:v>3.2556545579163786E-2</c:v>
                </c:pt>
                <c:pt idx="950">
                  <c:v>1.3275804845668839E-2</c:v>
                </c:pt>
                <c:pt idx="951">
                  <c:v>7.5335735342286414E-3</c:v>
                </c:pt>
                <c:pt idx="952">
                  <c:v>-2.9258777633289941E-3</c:v>
                </c:pt>
                <c:pt idx="953">
                  <c:v>6.1949788066513762E-3</c:v>
                </c:pt>
                <c:pt idx="954">
                  <c:v>1.4257939079714883E-2</c:v>
                </c:pt>
                <c:pt idx="955">
                  <c:v>-1.7891373801917004E-2</c:v>
                </c:pt>
                <c:pt idx="956">
                  <c:v>1.5614834092387782E-2</c:v>
                </c:pt>
                <c:pt idx="957">
                  <c:v>0</c:v>
                </c:pt>
                <c:pt idx="958">
                  <c:v>-1.9538757206918625E-2</c:v>
                </c:pt>
                <c:pt idx="959">
                  <c:v>9.4740280953936346E-3</c:v>
                </c:pt>
                <c:pt idx="960">
                  <c:v>4.5307443365695983E-3</c:v>
                </c:pt>
                <c:pt idx="961">
                  <c:v>2.5773195876289258E-3</c:v>
                </c:pt>
                <c:pt idx="962">
                  <c:v>8.3547557840616318E-3</c:v>
                </c:pt>
                <c:pt idx="963">
                  <c:v>-1.9120458891012978E-3</c:v>
                </c:pt>
                <c:pt idx="964">
                  <c:v>3.2886334610472578E-2</c:v>
                </c:pt>
                <c:pt idx="965">
                  <c:v>-1.2364760432766351E-3</c:v>
                </c:pt>
                <c:pt idx="966">
                  <c:v>-3.0950170225936681E-3</c:v>
                </c:pt>
                <c:pt idx="967">
                  <c:v>5.2778640173859574E-3</c:v>
                </c:pt>
                <c:pt idx="968">
                  <c:v>1.7294626312538454E-2</c:v>
                </c:pt>
                <c:pt idx="969">
                  <c:v>6.375227686703123E-3</c:v>
                </c:pt>
                <c:pt idx="970">
                  <c:v>-2.111613876319746E-2</c:v>
                </c:pt>
                <c:pt idx="971">
                  <c:v>-9.861325115562411E-3</c:v>
                </c:pt>
                <c:pt idx="972">
                  <c:v>-2.8011204481793775E-3</c:v>
                </c:pt>
                <c:pt idx="973">
                  <c:v>-4.9937578027465712E-3</c:v>
                </c:pt>
                <c:pt idx="974">
                  <c:v>-1.474278544542029E-2</c:v>
                </c:pt>
                <c:pt idx="975">
                  <c:v>6.3673989175420487E-4</c:v>
                </c:pt>
                <c:pt idx="976">
                  <c:v>2.5453388482342301E-3</c:v>
                </c:pt>
                <c:pt idx="977">
                  <c:v>-1.9358933671850299E-2</c:v>
                </c:pt>
                <c:pt idx="978">
                  <c:v>-3.2362459546924878E-3</c:v>
                </c:pt>
                <c:pt idx="979">
                  <c:v>-1.266233766233768E-2</c:v>
                </c:pt>
                <c:pt idx="980">
                  <c:v>1.3153567905294032E-3</c:v>
                </c:pt>
                <c:pt idx="981">
                  <c:v>-1.2479474548440034E-2</c:v>
                </c:pt>
                <c:pt idx="982">
                  <c:v>-9.644163618224115E-3</c:v>
                </c:pt>
                <c:pt idx="983">
                  <c:v>2.6863666890529982E-3</c:v>
                </c:pt>
                <c:pt idx="984">
                  <c:v>-1.306095110515742E-2</c:v>
                </c:pt>
                <c:pt idx="985">
                  <c:v>1.6966406515100344E-3</c:v>
                </c:pt>
                <c:pt idx="986">
                  <c:v>1.7953929539295432E-2</c:v>
                </c:pt>
                <c:pt idx="987">
                  <c:v>-1.0981697171381094E-2</c:v>
                </c:pt>
                <c:pt idx="988">
                  <c:v>-6.7294751009419835E-4</c:v>
                </c:pt>
                <c:pt idx="989">
                  <c:v>5.3872053872053918E-3</c:v>
                </c:pt>
                <c:pt idx="990">
                  <c:v>-8.0375083724045018E-3</c:v>
                </c:pt>
                <c:pt idx="991">
                  <c:v>1.5192437542201192E-2</c:v>
                </c:pt>
                <c:pt idx="992">
                  <c:v>-1.0309278350515422E-2</c:v>
                </c:pt>
                <c:pt idx="993">
                  <c:v>2.385752688172034E-2</c:v>
                </c:pt>
                <c:pt idx="994">
                  <c:v>-3.9382999671807497E-3</c:v>
                </c:pt>
                <c:pt idx="995">
                  <c:v>1.5485996705107046E-2</c:v>
                </c:pt>
                <c:pt idx="996">
                  <c:v>-3.893575600259604E-3</c:v>
                </c:pt>
                <c:pt idx="997">
                  <c:v>-4.5602605863192371E-3</c:v>
                </c:pt>
                <c:pt idx="998">
                  <c:v>0</c:v>
                </c:pt>
                <c:pt idx="999">
                  <c:v>-1.3416230366492152E-2</c:v>
                </c:pt>
                <c:pt idx="1000">
                  <c:v>4.3117744610281949E-2</c:v>
                </c:pt>
                <c:pt idx="1001">
                  <c:v>-1.0810810810810806E-2</c:v>
                </c:pt>
                <c:pt idx="1002">
                  <c:v>1.3500482160077201E-2</c:v>
                </c:pt>
                <c:pt idx="1003">
                  <c:v>1.1100539169045286E-2</c:v>
                </c:pt>
                <c:pt idx="1004">
                  <c:v>-1.4115432873274759E-2</c:v>
                </c:pt>
                <c:pt idx="1005">
                  <c:v>9.8631880369073732E-3</c:v>
                </c:pt>
                <c:pt idx="1006">
                  <c:v>3.7807183364839633E-3</c:v>
                </c:pt>
                <c:pt idx="1007">
                  <c:v>2.1029504080351591E-2</c:v>
                </c:pt>
                <c:pt idx="1008">
                  <c:v>-3.1970488779588156E-2</c:v>
                </c:pt>
                <c:pt idx="1009">
                  <c:v>-1.5560495395363558E-2</c:v>
                </c:pt>
                <c:pt idx="1010">
                  <c:v>8.7096774193548242E-3</c:v>
                </c:pt>
                <c:pt idx="1011">
                  <c:v>-8.6344739366805111E-3</c:v>
                </c:pt>
                <c:pt idx="1012">
                  <c:v>2.9032258064516083E-3</c:v>
                </c:pt>
                <c:pt idx="1013">
                  <c:v>-2.8948214860083582E-3</c:v>
                </c:pt>
                <c:pt idx="1014">
                  <c:v>-4.5161290322580832E-3</c:v>
                </c:pt>
                <c:pt idx="1015">
                  <c:v>-3.2404406999351223E-3</c:v>
                </c:pt>
                <c:pt idx="1016">
                  <c:v>6.501950585175529E-3</c:v>
                </c:pt>
                <c:pt idx="1017">
                  <c:v>3.5529715762273716E-3</c:v>
                </c:pt>
                <c:pt idx="1018">
                  <c:v>1.1586739620212404E-2</c:v>
                </c:pt>
                <c:pt idx="1019">
                  <c:v>3.1816735602927591E-3</c:v>
                </c:pt>
                <c:pt idx="1020">
                  <c:v>-1.9980970504281718E-2</c:v>
                </c:pt>
                <c:pt idx="1021">
                  <c:v>-2.5889967637539903E-3</c:v>
                </c:pt>
                <c:pt idx="1022">
                  <c:v>1.2005191434133712E-2</c:v>
                </c:pt>
                <c:pt idx="1023">
                  <c:v>-6.4123116383454871E-4</c:v>
                </c:pt>
                <c:pt idx="1024">
                  <c:v>-5.453962143086355E-3</c:v>
                </c:pt>
                <c:pt idx="1025">
                  <c:v>9.3548387096773922E-3</c:v>
                </c:pt>
                <c:pt idx="1026">
                  <c:v>-9.2681367849152818E-3</c:v>
                </c:pt>
                <c:pt idx="1027">
                  <c:v>-3.870967741935516E-3</c:v>
                </c:pt>
                <c:pt idx="1028">
                  <c:v>-7.1243523316061813E-3</c:v>
                </c:pt>
                <c:pt idx="1029">
                  <c:v>6.5231572080885758E-4</c:v>
                </c:pt>
                <c:pt idx="1030">
                  <c:v>-1.5971316818774395E-2</c:v>
                </c:pt>
                <c:pt idx="1031">
                  <c:v>3.312355084464984E-3</c:v>
                </c:pt>
                <c:pt idx="1032">
                  <c:v>-2.5420931000330129E-2</c:v>
                </c:pt>
                <c:pt idx="1033">
                  <c:v>-5.0813008130080823E-3</c:v>
                </c:pt>
                <c:pt idx="1034">
                  <c:v>5.1072522982634856E-3</c:v>
                </c:pt>
                <c:pt idx="1035">
                  <c:v>-1.8970189701896976E-2</c:v>
                </c:pt>
                <c:pt idx="1036">
                  <c:v>1.726519337016599E-3</c:v>
                </c:pt>
                <c:pt idx="1037">
                  <c:v>1.0341261633919239E-2</c:v>
                </c:pt>
                <c:pt idx="1038">
                  <c:v>2.7294438758103667E-3</c:v>
                </c:pt>
                <c:pt idx="1039">
                  <c:v>9.1867982306906969E-3</c:v>
                </c:pt>
                <c:pt idx="1040">
                  <c:v>1.0114632501685795E-2</c:v>
                </c:pt>
                <c:pt idx="1041">
                  <c:v>8.3444592790387177E-3</c:v>
                </c:pt>
                <c:pt idx="1042">
                  <c:v>-3.3101621979477465E-3</c:v>
                </c:pt>
                <c:pt idx="1043">
                  <c:v>3.3211557622052947E-3</c:v>
                </c:pt>
                <c:pt idx="1044">
                  <c:v>-1.0261502813637944E-2</c:v>
                </c:pt>
                <c:pt idx="1045">
                  <c:v>-2.6755852842808795E-3</c:v>
                </c:pt>
                <c:pt idx="1046">
                  <c:v>2.8839704896042904E-2</c:v>
                </c:pt>
                <c:pt idx="1047">
                  <c:v>5.2151238591916609E-3</c:v>
                </c:pt>
                <c:pt idx="1048">
                  <c:v>-5.1880674448767884E-3</c:v>
                </c:pt>
                <c:pt idx="1049">
                  <c:v>-3.585397653194268E-2</c:v>
                </c:pt>
                <c:pt idx="1050">
                  <c:v>1.1494252873563334E-2</c:v>
                </c:pt>
                <c:pt idx="1051">
                  <c:v>1.7045454545454478E-2</c:v>
                </c:pt>
                <c:pt idx="1052">
                  <c:v>-1.7417022674991824E-2</c:v>
                </c:pt>
                <c:pt idx="1053">
                  <c:v>-3.3444816053510994E-3</c:v>
                </c:pt>
                <c:pt idx="1054">
                  <c:v>2.550335570469792E-2</c:v>
                </c:pt>
                <c:pt idx="1055">
                  <c:v>3.6649214659685896E-2</c:v>
                </c:pt>
                <c:pt idx="1056">
                  <c:v>-1.3573232323232315E-2</c:v>
                </c:pt>
                <c:pt idx="1057">
                  <c:v>4.4800000000000178E-3</c:v>
                </c:pt>
                <c:pt idx="1058">
                  <c:v>-2.070723160242122E-2</c:v>
                </c:pt>
                <c:pt idx="1059">
                  <c:v>2.6024723487313548E-3</c:v>
                </c:pt>
                <c:pt idx="1060">
                  <c:v>1.0058403634003852E-2</c:v>
                </c:pt>
                <c:pt idx="1061">
                  <c:v>-7.3883713459685328E-3</c:v>
                </c:pt>
                <c:pt idx="1062">
                  <c:v>-2.0388349514563076E-2</c:v>
                </c:pt>
                <c:pt idx="1063">
                  <c:v>5.2857614800132192E-3</c:v>
                </c:pt>
                <c:pt idx="1064">
                  <c:v>-3.9434768320736439E-3</c:v>
                </c:pt>
                <c:pt idx="1065">
                  <c:v>-1.946552292972616E-2</c:v>
                </c:pt>
                <c:pt idx="1066">
                  <c:v>-4.7106325706595077E-3</c:v>
                </c:pt>
                <c:pt idx="1067">
                  <c:v>-3.0425963488843765E-3</c:v>
                </c:pt>
                <c:pt idx="1068">
                  <c:v>-4.0691759918615612E-3</c:v>
                </c:pt>
                <c:pt idx="1069">
                  <c:v>-8.8525706503235126E-3</c:v>
                </c:pt>
                <c:pt idx="1070">
                  <c:v>7.5575403641359971E-3</c:v>
                </c:pt>
                <c:pt idx="1071">
                  <c:v>-3.4094783498124061E-3</c:v>
                </c:pt>
                <c:pt idx="1072">
                  <c:v>-1.3684570646595672E-3</c:v>
                </c:pt>
                <c:pt idx="1073">
                  <c:v>-7.8794107571086135E-3</c:v>
                </c:pt>
                <c:pt idx="1074">
                  <c:v>5.87016574585629E-3</c:v>
                </c:pt>
                <c:pt idx="1075">
                  <c:v>-5.8359079986267824E-3</c:v>
                </c:pt>
                <c:pt idx="1076">
                  <c:v>3.7983425414364444E-3</c:v>
                </c:pt>
                <c:pt idx="1077">
                  <c:v>-5.8479532163743277E-3</c:v>
                </c:pt>
                <c:pt idx="1078">
                  <c:v>-8.9965397923874747E-3</c:v>
                </c:pt>
                <c:pt idx="1079">
                  <c:v>6.9832402234635378E-4</c:v>
                </c:pt>
                <c:pt idx="1080">
                  <c:v>2.0935101186321955E-3</c:v>
                </c:pt>
                <c:pt idx="1081">
                  <c:v>2.7855153203343265E-3</c:v>
                </c:pt>
                <c:pt idx="1082">
                  <c:v>7.2916666666666963E-3</c:v>
                </c:pt>
                <c:pt idx="1083">
                  <c:v>-3.7917959324371931E-3</c:v>
                </c:pt>
                <c:pt idx="1084">
                  <c:v>-4.8442906574393436E-3</c:v>
                </c:pt>
                <c:pt idx="1085">
                  <c:v>-3.4770514603616625E-3</c:v>
                </c:pt>
                <c:pt idx="1086">
                  <c:v>1.4305652477320312E-2</c:v>
                </c:pt>
                <c:pt idx="1087">
                  <c:v>2.0295837633298928E-2</c:v>
                </c:pt>
                <c:pt idx="1088">
                  <c:v>-9.1031692515171798E-3</c:v>
                </c:pt>
                <c:pt idx="1089">
                  <c:v>-1.2929567880231337E-2</c:v>
                </c:pt>
                <c:pt idx="1090">
                  <c:v>-3.0334367459496813E-2</c:v>
                </c:pt>
                <c:pt idx="1091">
                  <c:v>2.1329541414860389E-3</c:v>
                </c:pt>
                <c:pt idx="1092">
                  <c:v>-1.4189428875488719E-3</c:v>
                </c:pt>
                <c:pt idx="1093">
                  <c:v>-1.172291296625216E-2</c:v>
                </c:pt>
                <c:pt idx="1094">
                  <c:v>0</c:v>
                </c:pt>
                <c:pt idx="1095">
                  <c:v>6.8296189791517354E-3</c:v>
                </c:pt>
                <c:pt idx="1096">
                  <c:v>9.282399143163084E-3</c:v>
                </c:pt>
                <c:pt idx="1097">
                  <c:v>-8.4895649097983181E-3</c:v>
                </c:pt>
                <c:pt idx="1098">
                  <c:v>9.2757759543345697E-3</c:v>
                </c:pt>
                <c:pt idx="1099">
                  <c:v>-1.519971721456344E-2</c:v>
                </c:pt>
                <c:pt idx="1100">
                  <c:v>-7.1787508973438366E-3</c:v>
                </c:pt>
                <c:pt idx="1101">
                  <c:v>3.9768618944323986E-2</c:v>
                </c:pt>
                <c:pt idx="1102">
                  <c:v>1.5646731571627236E-2</c:v>
                </c:pt>
                <c:pt idx="1103">
                  <c:v>-6.8469702156795376E-3</c:v>
                </c:pt>
                <c:pt idx="1104">
                  <c:v>-1.7235436056532475E-3</c:v>
                </c:pt>
                <c:pt idx="1105">
                  <c:v>1.726519337016599E-3</c:v>
                </c:pt>
                <c:pt idx="1106">
                  <c:v>-1.6890727335401652E-2</c:v>
                </c:pt>
                <c:pt idx="1107">
                  <c:v>1.0518934081346449E-2</c:v>
                </c:pt>
                <c:pt idx="1108">
                  <c:v>2.0818875780707399E-3</c:v>
                </c:pt>
                <c:pt idx="1109">
                  <c:v>2.3545706371191126E-2</c:v>
                </c:pt>
                <c:pt idx="1110">
                  <c:v>-1.1840324763193433E-2</c:v>
                </c:pt>
                <c:pt idx="1111">
                  <c:v>-2.4306744265662473E-2</c:v>
                </c:pt>
                <c:pt idx="1112">
                  <c:v>-8.771929824561403E-3</c:v>
                </c:pt>
                <c:pt idx="1113">
                  <c:v>-1.2389380530973501E-2</c:v>
                </c:pt>
                <c:pt idx="1114">
                  <c:v>-1.2903225806451594E-2</c:v>
                </c:pt>
                <c:pt idx="1115">
                  <c:v>-9.8039215686274352E-3</c:v>
                </c:pt>
                <c:pt idx="1116">
                  <c:v>-1.0634396773010603E-2</c:v>
                </c:pt>
                <c:pt idx="1117">
                  <c:v>4.2994810971089703E-2</c:v>
                </c:pt>
                <c:pt idx="1118">
                  <c:v>-1.8479033404406525E-2</c:v>
                </c:pt>
                <c:pt idx="1119">
                  <c:v>4.7067342505430487E-3</c:v>
                </c:pt>
                <c:pt idx="1120">
                  <c:v>-1.1891891891891831E-2</c:v>
                </c:pt>
                <c:pt idx="1121">
                  <c:v>-1.6776075857038688E-2</c:v>
                </c:pt>
                <c:pt idx="1122">
                  <c:v>6.0089020771513256E-2</c:v>
                </c:pt>
                <c:pt idx="1123">
                  <c:v>-5.2484254723582931E-2</c:v>
                </c:pt>
                <c:pt idx="1124">
                  <c:v>-5.1698670605611896E-3</c:v>
                </c:pt>
                <c:pt idx="1125">
                  <c:v>-1.9302152932442449E-2</c:v>
                </c:pt>
                <c:pt idx="1126">
                  <c:v>2.4224072672217902E-2</c:v>
                </c:pt>
                <c:pt idx="1127">
                  <c:v>4.6193643754619367E-2</c:v>
                </c:pt>
                <c:pt idx="1128">
                  <c:v>-2.1900388555280731E-2</c:v>
                </c:pt>
                <c:pt idx="1129">
                  <c:v>-9.7508125677139602E-3</c:v>
                </c:pt>
                <c:pt idx="1130">
                  <c:v>8.0233406272793156E-3</c:v>
                </c:pt>
                <c:pt idx="1131">
                  <c:v>2.0260492040520939E-2</c:v>
                </c:pt>
                <c:pt idx="1132">
                  <c:v>-1.2411347517730421E-2</c:v>
                </c:pt>
                <c:pt idx="1133">
                  <c:v>-9.6947935368044205E-3</c:v>
                </c:pt>
                <c:pt idx="1134">
                  <c:v>4.7135605511240963E-3</c:v>
                </c:pt>
                <c:pt idx="1135">
                  <c:v>3.4283652111151183E-2</c:v>
                </c:pt>
                <c:pt idx="1136">
                  <c:v>1.8841591067690129E-2</c:v>
                </c:pt>
                <c:pt idx="1137">
                  <c:v>-1.5753424657534276E-2</c:v>
                </c:pt>
                <c:pt idx="1138">
                  <c:v>-1.4265831593597778E-2</c:v>
                </c:pt>
                <c:pt idx="1139">
                  <c:v>-1.5531238969290425E-2</c:v>
                </c:pt>
                <c:pt idx="1140">
                  <c:v>-3.5855145213338621E-3</c:v>
                </c:pt>
                <c:pt idx="1141">
                  <c:v>-2.9147175242893082E-2</c:v>
                </c:pt>
                <c:pt idx="1142">
                  <c:v>1.4825796886582601E-2</c:v>
                </c:pt>
                <c:pt idx="1143">
                  <c:v>4.3827611395179326E-3</c:v>
                </c:pt>
                <c:pt idx="1144">
                  <c:v>1.1999999999999938E-2</c:v>
                </c:pt>
                <c:pt idx="1145">
                  <c:v>3.6651095939633602E-2</c:v>
                </c:pt>
                <c:pt idx="1146">
                  <c:v>4.0901213171577112E-2</c:v>
                </c:pt>
                <c:pt idx="1147">
                  <c:v>8.3250083250083241E-3</c:v>
                </c:pt>
                <c:pt idx="1148">
                  <c:v>-1.1558784676354076E-2</c:v>
                </c:pt>
                <c:pt idx="1149">
                  <c:v>-2.1717340461075797E-2</c:v>
                </c:pt>
                <c:pt idx="1150">
                  <c:v>2.3907103825136708E-3</c:v>
                </c:pt>
                <c:pt idx="1151">
                  <c:v>-1.090289608177173E-2</c:v>
                </c:pt>
                <c:pt idx="1152">
                  <c:v>5.1670685497760445E-3</c:v>
                </c:pt>
                <c:pt idx="1153">
                  <c:v>-4.1124057573680949E-3</c:v>
                </c:pt>
                <c:pt idx="1154">
                  <c:v>1.0667584308327677E-2</c:v>
                </c:pt>
                <c:pt idx="1155">
                  <c:v>-1.2257405515832463E-2</c:v>
                </c:pt>
                <c:pt idx="1156">
                  <c:v>-1.068597035505006E-2</c:v>
                </c:pt>
                <c:pt idx="1157">
                  <c:v>-2.7874564459929719E-3</c:v>
                </c:pt>
                <c:pt idx="1158">
                  <c:v>2.7952480782668866E-3</c:v>
                </c:pt>
                <c:pt idx="1159">
                  <c:v>1.149825783972132E-2</c:v>
                </c:pt>
                <c:pt idx="1160">
                  <c:v>1.7223561832585999E-3</c:v>
                </c:pt>
                <c:pt idx="1161">
                  <c:v>2.2008253094910613E-2</c:v>
                </c:pt>
                <c:pt idx="1162">
                  <c:v>-2.3216689098250261E-2</c:v>
                </c:pt>
                <c:pt idx="1163">
                  <c:v>-2.5490871512228796E-2</c:v>
                </c:pt>
                <c:pt idx="1164">
                  <c:v>-3.2166843407564517E-2</c:v>
                </c:pt>
                <c:pt idx="1165">
                  <c:v>-3.2870708546384173E-3</c:v>
                </c:pt>
                <c:pt idx="1166">
                  <c:v>-7.328691828508455E-4</c:v>
                </c:pt>
                <c:pt idx="1167">
                  <c:v>-1.3568023469013604E-2</c:v>
                </c:pt>
                <c:pt idx="1168">
                  <c:v>1.3011152416356931E-2</c:v>
                </c:pt>
                <c:pt idx="1169">
                  <c:v>1.7614678899082584E-2</c:v>
                </c:pt>
                <c:pt idx="1170">
                  <c:v>5.1568698160836625E-2</c:v>
                </c:pt>
                <c:pt idx="1171">
                  <c:v>1.9204389574759902E-2</c:v>
                </c:pt>
                <c:pt idx="1172">
                  <c:v>1.8842530282638031E-2</c:v>
                </c:pt>
                <c:pt idx="1173">
                  <c:v>6.6050198150593043E-4</c:v>
                </c:pt>
                <c:pt idx="1174">
                  <c:v>-3.3003300330033472E-3</c:v>
                </c:pt>
                <c:pt idx="1175">
                  <c:v>-1.9205298013244977E-2</c:v>
                </c:pt>
                <c:pt idx="1176">
                  <c:v>8.1026333558405945E-3</c:v>
                </c:pt>
                <c:pt idx="1177">
                  <c:v>7.7026121902210457E-3</c:v>
                </c:pt>
                <c:pt idx="1178">
                  <c:v>2.658690594882082E-3</c:v>
                </c:pt>
                <c:pt idx="1179">
                  <c:v>1.1932383162081518E-2</c:v>
                </c:pt>
                <c:pt idx="1180">
                  <c:v>2.1618080576482152E-2</c:v>
                </c:pt>
                <c:pt idx="1181">
                  <c:v>1.7954472587367706E-2</c:v>
                </c:pt>
                <c:pt idx="1182">
                  <c:v>-1.2283464566929152E-2</c:v>
                </c:pt>
                <c:pt idx="1183">
                  <c:v>2.5191326530612217E-2</c:v>
                </c:pt>
                <c:pt idx="1184">
                  <c:v>4.9766718506999595E-3</c:v>
                </c:pt>
                <c:pt idx="1185">
                  <c:v>-1.547508511296823E-2</c:v>
                </c:pt>
                <c:pt idx="1186">
                  <c:v>3.520905375668032E-2</c:v>
                </c:pt>
                <c:pt idx="1187">
                  <c:v>1.2754327361068987E-2</c:v>
                </c:pt>
                <c:pt idx="1188">
                  <c:v>-2.0089955022488806E-2</c:v>
                </c:pt>
                <c:pt idx="1189">
                  <c:v>5.8139534883720236E-3</c:v>
                </c:pt>
                <c:pt idx="1190">
                  <c:v>8.2141770611500811E-3</c:v>
                </c:pt>
                <c:pt idx="1191">
                  <c:v>2.95715147857573E-2</c:v>
                </c:pt>
                <c:pt idx="1192">
                  <c:v>-1.1137162954278882E-2</c:v>
                </c:pt>
                <c:pt idx="1193">
                  <c:v>-4.1493775933610123E-3</c:v>
                </c:pt>
                <c:pt idx="1194">
                  <c:v>-3.2738095238095065E-3</c:v>
                </c:pt>
                <c:pt idx="1195">
                  <c:v>1.6124216183935478E-2</c:v>
                </c:pt>
                <c:pt idx="1196">
                  <c:v>1.1754334410813945E-2</c:v>
                </c:pt>
                <c:pt idx="1197">
                  <c:v>-2.7301771710717331E-2</c:v>
                </c:pt>
                <c:pt idx="1198">
                  <c:v>-8.0621080919678449E-3</c:v>
                </c:pt>
                <c:pt idx="1199">
                  <c:v>-3.0102347983143114E-3</c:v>
                </c:pt>
                <c:pt idx="1200">
                  <c:v>-2.5060386473429903E-2</c:v>
                </c:pt>
                <c:pt idx="1201">
                  <c:v>3.406627438835557E-2</c:v>
                </c:pt>
                <c:pt idx="1202">
                  <c:v>-3.59389038634314E-3</c:v>
                </c:pt>
                <c:pt idx="1203">
                  <c:v>-9.0171325518486403E-3</c:v>
                </c:pt>
                <c:pt idx="1204">
                  <c:v>9.099181073703496E-3</c:v>
                </c:pt>
                <c:pt idx="1205">
                  <c:v>-2.7051397655546558E-3</c:v>
                </c:pt>
                <c:pt idx="1206">
                  <c:v>-1.5069318866787222E-2</c:v>
                </c:pt>
                <c:pt idx="1207">
                  <c:v>8.2619339045288589E-3</c:v>
                </c:pt>
                <c:pt idx="1208">
                  <c:v>7.5872534142640358E-3</c:v>
                </c:pt>
                <c:pt idx="1209">
                  <c:v>1.2048192771084293E-2</c:v>
                </c:pt>
                <c:pt idx="1210">
                  <c:v>6.5476190476190131E-3</c:v>
                </c:pt>
                <c:pt idx="1211">
                  <c:v>1.6558249556475526E-2</c:v>
                </c:pt>
                <c:pt idx="1212">
                  <c:v>-3.7230948225712657E-2</c:v>
                </c:pt>
                <c:pt idx="1213">
                  <c:v>6.0422960725063505E-4</c:v>
                </c:pt>
                <c:pt idx="1214">
                  <c:v>-5.7367149758453424E-3</c:v>
                </c:pt>
                <c:pt idx="1215">
                  <c:v>7.5918615244457942E-3</c:v>
                </c:pt>
                <c:pt idx="1216">
                  <c:v>0</c:v>
                </c:pt>
                <c:pt idx="1217">
                  <c:v>-5.424954792043391E-3</c:v>
                </c:pt>
                <c:pt idx="1218">
                  <c:v>-9.0909090909094357E-4</c:v>
                </c:pt>
                <c:pt idx="1219">
                  <c:v>2.7297543221111134E-3</c:v>
                </c:pt>
                <c:pt idx="1220">
                  <c:v>-1.5124016938898971E-2</c:v>
                </c:pt>
                <c:pt idx="1221">
                  <c:v>-9.2137592137593437E-3</c:v>
                </c:pt>
                <c:pt idx="1222">
                  <c:v>5.8586484810911367E-2</c:v>
                </c:pt>
                <c:pt idx="1223">
                  <c:v>-1.2884333821376215E-2</c:v>
                </c:pt>
                <c:pt idx="1224">
                  <c:v>-5.636309700385575E-3</c:v>
                </c:pt>
                <c:pt idx="1225">
                  <c:v>4.5047732696897311E-2</c:v>
                </c:pt>
                <c:pt idx="1226">
                  <c:v>-7.1367399371966879E-3</c:v>
                </c:pt>
                <c:pt idx="1227">
                  <c:v>5.7504312823450322E-4</c:v>
                </c:pt>
                <c:pt idx="1228">
                  <c:v>-1.2643678160919476E-2</c:v>
                </c:pt>
                <c:pt idx="1229">
                  <c:v>1.4551804423748545E-2</c:v>
                </c:pt>
                <c:pt idx="1230">
                  <c:v>1.1474469305794363E-3</c:v>
                </c:pt>
                <c:pt idx="1231">
                  <c:v>-9.4555873925500945E-3</c:v>
                </c:pt>
                <c:pt idx="1232">
                  <c:v>5.4960948799536516E-3</c:v>
                </c:pt>
                <c:pt idx="1233">
                  <c:v>1.7261219792866018E-3</c:v>
                </c:pt>
                <c:pt idx="1234">
                  <c:v>-1.7231476163125294E-3</c:v>
                </c:pt>
                <c:pt idx="1235">
                  <c:v>1.4384349827387804E-2</c:v>
                </c:pt>
                <c:pt idx="1236">
                  <c:v>3.9705048213272993E-3</c:v>
                </c:pt>
                <c:pt idx="1237">
                  <c:v>-2.7683615819208952E-2</c:v>
                </c:pt>
                <c:pt idx="1238">
                  <c:v>1.4526438117373619E-2</c:v>
                </c:pt>
                <c:pt idx="1239">
                  <c:v>6.5864833906070118E-3</c:v>
                </c:pt>
                <c:pt idx="1240">
                  <c:v>7.1123755334281651E-3</c:v>
                </c:pt>
                <c:pt idx="1241">
                  <c:v>-7.6271186440676842E-3</c:v>
                </c:pt>
                <c:pt idx="1242">
                  <c:v>1.0816965556504281E-2</c:v>
                </c:pt>
                <c:pt idx="1243">
                  <c:v>2.4781751619262254E-2</c:v>
                </c:pt>
                <c:pt idx="1244">
                  <c:v>1.3190436933223327E-2</c:v>
                </c:pt>
                <c:pt idx="1245">
                  <c:v>7.3230268510985396E-3</c:v>
                </c:pt>
                <c:pt idx="1246">
                  <c:v>-1.4001077005923616E-2</c:v>
                </c:pt>
                <c:pt idx="1247">
                  <c:v>-7.9191698525395739E-3</c:v>
                </c:pt>
                <c:pt idx="1248">
                  <c:v>7.9823837049270343E-3</c:v>
                </c:pt>
                <c:pt idx="1249">
                  <c:v>2.1845985800110707E-3</c:v>
                </c:pt>
                <c:pt idx="1250">
                  <c:v>-2.1798365122617275E-3</c:v>
                </c:pt>
                <c:pt idx="1251">
                  <c:v>3.5499726925178198E-3</c:v>
                </c:pt>
                <c:pt idx="1252">
                  <c:v>-3.537414965986464E-3</c:v>
                </c:pt>
                <c:pt idx="1253">
                  <c:v>-2.1845985800109154E-2</c:v>
                </c:pt>
                <c:pt idx="1254">
                  <c:v>-8.6543830262423866E-3</c:v>
                </c:pt>
                <c:pt idx="1255">
                  <c:v>3.1258800337932963E-2</c:v>
                </c:pt>
                <c:pt idx="1256">
                  <c:v>-2.2938285090114592E-2</c:v>
                </c:pt>
                <c:pt idx="1257">
                  <c:v>1.872554499720519E-2</c:v>
                </c:pt>
                <c:pt idx="1258">
                  <c:v>-2.7983539094650289E-2</c:v>
                </c:pt>
                <c:pt idx="1259">
                  <c:v>1.6934801016088102E-2</c:v>
                </c:pt>
                <c:pt idx="1260">
                  <c:v>6.938662225922842E-3</c:v>
                </c:pt>
                <c:pt idx="1261">
                  <c:v>1.3781697905181135E-3</c:v>
                </c:pt>
                <c:pt idx="1262">
                  <c:v>1.7341040462427817E-2</c:v>
                </c:pt>
                <c:pt idx="1263">
                  <c:v>1.4069264069263961E-2</c:v>
                </c:pt>
                <c:pt idx="1264">
                  <c:v>2.6680896478122047E-3</c:v>
                </c:pt>
                <c:pt idx="1265">
                  <c:v>3.4592868547100204E-3</c:v>
                </c:pt>
                <c:pt idx="1266">
                  <c:v>-1.1137629276054143E-2</c:v>
                </c:pt>
                <c:pt idx="1267">
                  <c:v>-7.2405470635558064E-3</c:v>
                </c:pt>
                <c:pt idx="1268">
                  <c:v>1.1885467314964822E-2</c:v>
                </c:pt>
                <c:pt idx="1269">
                  <c:v>2.6695141484249865E-2</c:v>
                </c:pt>
                <c:pt idx="1270">
                  <c:v>1.7420696827873158E-2</c:v>
                </c:pt>
                <c:pt idx="1271">
                  <c:v>-2.1211346792742277E-2</c:v>
                </c:pt>
                <c:pt idx="1272">
                  <c:v>1.0443864229766646E-3</c:v>
                </c:pt>
                <c:pt idx="1273">
                  <c:v>1.0954616588419263E-2</c:v>
                </c:pt>
                <c:pt idx="1274">
                  <c:v>6.9659442724459017E-3</c:v>
                </c:pt>
                <c:pt idx="1275">
                  <c:v>-3.3307712016398296E-3</c:v>
                </c:pt>
                <c:pt idx="1276">
                  <c:v>1.7994858611825267E-3</c:v>
                </c:pt>
                <c:pt idx="1277">
                  <c:v>3.5925070567103048E-3</c:v>
                </c:pt>
                <c:pt idx="1278">
                  <c:v>-3.0938378931219659E-2</c:v>
                </c:pt>
                <c:pt idx="1279">
                  <c:v>-2.3746701846964727E-3</c:v>
                </c:pt>
                <c:pt idx="1280">
                  <c:v>6.0830468130123475E-3</c:v>
                </c:pt>
                <c:pt idx="1281">
                  <c:v>-5.257623554153411E-3</c:v>
                </c:pt>
                <c:pt idx="1282">
                  <c:v>2.7484143763213505E-2</c:v>
                </c:pt>
                <c:pt idx="1283">
                  <c:v>4.8868312757201059E-3</c:v>
                </c:pt>
                <c:pt idx="1284">
                  <c:v>-6.3987714358843106E-3</c:v>
                </c:pt>
                <c:pt idx="1285">
                  <c:v>2.0607934054610584E-3</c:v>
                </c:pt>
                <c:pt idx="1286">
                  <c:v>1.131105398457596E-2</c:v>
                </c:pt>
                <c:pt idx="1287">
                  <c:v>-1.4234875444839914E-2</c:v>
                </c:pt>
                <c:pt idx="1288">
                  <c:v>1.8824136152655928E-2</c:v>
                </c:pt>
                <c:pt idx="1289">
                  <c:v>-2.3285244241963925E-2</c:v>
                </c:pt>
                <c:pt idx="1290">
                  <c:v>2.176729722726085E-2</c:v>
                </c:pt>
                <c:pt idx="1291">
                  <c:v>-1.2173471975652977E-2</c:v>
                </c:pt>
                <c:pt idx="1292">
                  <c:v>-1.6688061617458425E-2</c:v>
                </c:pt>
                <c:pt idx="1293">
                  <c:v>9.6605744125327561E-3</c:v>
                </c:pt>
                <c:pt idx="1294">
                  <c:v>1.03439358675974E-3</c:v>
                </c:pt>
                <c:pt idx="1295">
                  <c:v>-5.0632911392405083E-2</c:v>
                </c:pt>
                <c:pt idx="1296">
                  <c:v>1.1972789115646197E-2</c:v>
                </c:pt>
                <c:pt idx="1297">
                  <c:v>-2.04356009680021E-2</c:v>
                </c:pt>
                <c:pt idx="1298">
                  <c:v>1.3175953884161319E-2</c:v>
                </c:pt>
                <c:pt idx="1299">
                  <c:v>-2.7092928745597402E-2</c:v>
                </c:pt>
                <c:pt idx="1300">
                  <c:v>1.6151489835700514E-2</c:v>
                </c:pt>
                <c:pt idx="1301">
                  <c:v>-1.1235955056179876E-2</c:v>
                </c:pt>
                <c:pt idx="1302">
                  <c:v>-2.743902439024376E-2</c:v>
                </c:pt>
                <c:pt idx="1303">
                  <c:v>8.8344257623253104E-3</c:v>
                </c:pt>
                <c:pt idx="1304">
                  <c:v>2.9096045197740145E-2</c:v>
                </c:pt>
                <c:pt idx="1305">
                  <c:v>2.3606917375789169E-2</c:v>
                </c:pt>
                <c:pt idx="1306">
                  <c:v>-5.2292839903459259E-2</c:v>
                </c:pt>
                <c:pt idx="1307">
                  <c:v>5.3763440860214408E-3</c:v>
                </c:pt>
                <c:pt idx="1308">
                  <c:v>1.8857303687025095E-2</c:v>
                </c:pt>
                <c:pt idx="1309">
                  <c:v>-1.8508287292817727E-2</c:v>
                </c:pt>
                <c:pt idx="1310">
                  <c:v>6.4734027582323914E-3</c:v>
                </c:pt>
                <c:pt idx="1311">
                  <c:v>-1.6778523489931535E-3</c:v>
                </c:pt>
                <c:pt idx="1312">
                  <c:v>-1.1764705882352988E-2</c:v>
                </c:pt>
                <c:pt idx="1313">
                  <c:v>-3.2596371882086125E-2</c:v>
                </c:pt>
                <c:pt idx="1314">
                  <c:v>-2.4611778493993652E-2</c:v>
                </c:pt>
                <c:pt idx="1315">
                  <c:v>1.6821868428957713E-2</c:v>
                </c:pt>
                <c:pt idx="1316">
                  <c:v>8.8626292466764296E-3</c:v>
                </c:pt>
                <c:pt idx="1317">
                  <c:v>-1.2298682284041046E-2</c:v>
                </c:pt>
                <c:pt idx="1318">
                  <c:v>-5.2179069077972075E-2</c:v>
                </c:pt>
                <c:pt idx="1319">
                  <c:v>-3.4407256803252874E-3</c:v>
                </c:pt>
                <c:pt idx="1320">
                  <c:v>2.1971123666039011E-3</c:v>
                </c:pt>
                <c:pt idx="1321">
                  <c:v>5.950516755402372E-3</c:v>
                </c:pt>
                <c:pt idx="1322">
                  <c:v>1.4321295143212979E-2</c:v>
                </c:pt>
                <c:pt idx="1323">
                  <c:v>1.8416206261510172E-2</c:v>
                </c:pt>
                <c:pt idx="1324">
                  <c:v>3.9180229053646688E-2</c:v>
                </c:pt>
                <c:pt idx="1325">
                  <c:v>-7.2505800464037129E-3</c:v>
                </c:pt>
                <c:pt idx="1326">
                  <c:v>-3.2427695004382105E-2</c:v>
                </c:pt>
                <c:pt idx="1327">
                  <c:v>5.7367149758455567E-3</c:v>
                </c:pt>
                <c:pt idx="1328">
                  <c:v>-1.5610927649354641E-2</c:v>
                </c:pt>
                <c:pt idx="1329">
                  <c:v>9.4541018603233381E-3</c:v>
                </c:pt>
                <c:pt idx="1330">
                  <c:v>0</c:v>
                </c:pt>
                <c:pt idx="1331">
                  <c:v>-6.9486404833838059E-3</c:v>
                </c:pt>
                <c:pt idx="1332">
                  <c:v>1.2777608761788918E-2</c:v>
                </c:pt>
                <c:pt idx="1333">
                  <c:v>1.5019525382997898E-2</c:v>
                </c:pt>
                <c:pt idx="1334">
                  <c:v>-5.0310742823321012E-3</c:v>
                </c:pt>
                <c:pt idx="1335">
                  <c:v>3.8667459845330926E-3</c:v>
                </c:pt>
                <c:pt idx="1336">
                  <c:v>9.1851851851852528E-3</c:v>
                </c:pt>
                <c:pt idx="1337">
                  <c:v>-1.8203170874926733E-2</c:v>
                </c:pt>
                <c:pt idx="1338">
                  <c:v>0</c:v>
                </c:pt>
                <c:pt idx="1339">
                  <c:v>2.123205741626797E-2</c:v>
                </c:pt>
                <c:pt idx="1340">
                  <c:v>5.563689604685354E-3</c:v>
                </c:pt>
                <c:pt idx="1341">
                  <c:v>1.3395457192777918E-2</c:v>
                </c:pt>
                <c:pt idx="1342">
                  <c:v>-2.7298850574712524E-2</c:v>
                </c:pt>
                <c:pt idx="1343">
                  <c:v>-2.1565731166912967E-2</c:v>
                </c:pt>
                <c:pt idx="1344">
                  <c:v>-3.0193236714974132E-3</c:v>
                </c:pt>
                <c:pt idx="1345">
                  <c:v>-5.148394912174491E-3</c:v>
                </c:pt>
                <c:pt idx="1346">
                  <c:v>-6.088280060883752E-4</c:v>
                </c:pt>
                <c:pt idx="1347">
                  <c:v>1.8275967103259909E-3</c:v>
                </c:pt>
                <c:pt idx="1348">
                  <c:v>-6.3849194283977151E-3</c:v>
                </c:pt>
                <c:pt idx="1349">
                  <c:v>-6.089351285189714E-2</c:v>
                </c:pt>
                <c:pt idx="1350">
                  <c:v>1.6943629846855639E-2</c:v>
                </c:pt>
                <c:pt idx="1351">
                  <c:v>-6.4082024991989521E-3</c:v>
                </c:pt>
                <c:pt idx="1352">
                  <c:v>-2.03160270880362E-2</c:v>
                </c:pt>
                <c:pt idx="1353">
                  <c:v>-1.5799868334430561E-2</c:v>
                </c:pt>
                <c:pt idx="1354">
                  <c:v>3.277591973244149E-2</c:v>
                </c:pt>
                <c:pt idx="1355">
                  <c:v>-2.2344559585492155E-2</c:v>
                </c:pt>
                <c:pt idx="1356">
                  <c:v>4.9685326266975345E-3</c:v>
                </c:pt>
                <c:pt idx="1357">
                  <c:v>3.2959789057350031E-2</c:v>
                </c:pt>
                <c:pt idx="1358">
                  <c:v>-1.7230376515634943E-2</c:v>
                </c:pt>
                <c:pt idx="1359">
                  <c:v>-3.5714285714285531E-3</c:v>
                </c:pt>
                <c:pt idx="1360">
                  <c:v>2.3786249592701217E-2</c:v>
                </c:pt>
                <c:pt idx="1361">
                  <c:v>2.4188415022278739E-2</c:v>
                </c:pt>
                <c:pt idx="1362">
                  <c:v>3.5736482287134823E-2</c:v>
                </c:pt>
                <c:pt idx="1363">
                  <c:v>1.8001800180018684E-3</c:v>
                </c:pt>
                <c:pt idx="1364">
                  <c:v>3.8933812518718944E-3</c:v>
                </c:pt>
                <c:pt idx="1365">
                  <c:v>2.5656324582338883E-2</c:v>
                </c:pt>
                <c:pt idx="1366">
                  <c:v>-2.2105875509017017E-2</c:v>
                </c:pt>
                <c:pt idx="1367">
                  <c:v>-2.0523497917905944E-2</c:v>
                </c:pt>
                <c:pt idx="1368">
                  <c:v>1.548739750986936E-2</c:v>
                </c:pt>
                <c:pt idx="1369">
                  <c:v>-1.3755980861244046E-2</c:v>
                </c:pt>
                <c:pt idx="1370">
                  <c:v>1.8496058217101475E-2</c:v>
                </c:pt>
                <c:pt idx="1371">
                  <c:v>5.0610300684725985E-3</c:v>
                </c:pt>
                <c:pt idx="1372">
                  <c:v>1.332938388625601E-2</c:v>
                </c:pt>
                <c:pt idx="1373">
                  <c:v>-6.1385559777842984E-3</c:v>
                </c:pt>
                <c:pt idx="1374">
                  <c:v>-1.3823529411764672E-2</c:v>
                </c:pt>
                <c:pt idx="1375">
                  <c:v>-1.4017297942141332E-2</c:v>
                </c:pt>
                <c:pt idx="1376">
                  <c:v>-6.3520871143375934E-3</c:v>
                </c:pt>
                <c:pt idx="1377">
                  <c:v>-1.4916286149162921E-2</c:v>
                </c:pt>
                <c:pt idx="1378">
                  <c:v>-5.2533992583436873E-3</c:v>
                </c:pt>
                <c:pt idx="1379">
                  <c:v>1.5222118670394595E-2</c:v>
                </c:pt>
                <c:pt idx="1380">
                  <c:v>3.7025703794369674E-2</c:v>
                </c:pt>
                <c:pt idx="1381">
                  <c:v>4.1310120979639972E-2</c:v>
                </c:pt>
                <c:pt idx="1382">
                  <c:v>3.2020402380277771E-2</c:v>
                </c:pt>
                <c:pt idx="1383">
                  <c:v>1.0982976386600535E-3</c:v>
                </c:pt>
                <c:pt idx="1384">
                  <c:v>1.2890839275918784E-2</c:v>
                </c:pt>
                <c:pt idx="1385">
                  <c:v>-8.1234768480909058E-3</c:v>
                </c:pt>
                <c:pt idx="1386">
                  <c:v>-1.3104013104013212E-2</c:v>
                </c:pt>
                <c:pt idx="1387">
                  <c:v>3.5684647302904542E-2</c:v>
                </c:pt>
                <c:pt idx="1388">
                  <c:v>0</c:v>
                </c:pt>
                <c:pt idx="1389">
                  <c:v>2.4038461538461692E-2</c:v>
                </c:pt>
                <c:pt idx="1390">
                  <c:v>-3.0516431924882671E-2</c:v>
                </c:pt>
                <c:pt idx="1391">
                  <c:v>1.3182674199623214E-2</c:v>
                </c:pt>
                <c:pt idx="1392">
                  <c:v>9.0281465746150681E-3</c:v>
                </c:pt>
                <c:pt idx="1393">
                  <c:v>1.8421052631579022E-2</c:v>
                </c:pt>
                <c:pt idx="1394">
                  <c:v>6.9767441860464083E-3</c:v>
                </c:pt>
                <c:pt idx="1395">
                  <c:v>2.3094688221709883E-3</c:v>
                </c:pt>
                <c:pt idx="1396">
                  <c:v>1.1008704557091646E-2</c:v>
                </c:pt>
                <c:pt idx="1397">
                  <c:v>2.1524436566219329E-2</c:v>
                </c:pt>
                <c:pt idx="1398">
                  <c:v>-2.9747149231532048E-2</c:v>
                </c:pt>
                <c:pt idx="1399">
                  <c:v>1.6096065406234098E-2</c:v>
                </c:pt>
                <c:pt idx="1400">
                  <c:v>-9.303495096806752E-3</c:v>
                </c:pt>
                <c:pt idx="1401">
                  <c:v>1.3451776649746222E-2</c:v>
                </c:pt>
                <c:pt idx="1402">
                  <c:v>-1.2521913348358918E-3</c:v>
                </c:pt>
                <c:pt idx="1403">
                  <c:v>3.0090270812436668E-3</c:v>
                </c:pt>
                <c:pt idx="1404">
                  <c:v>-2.9999999999999359E-3</c:v>
                </c:pt>
                <c:pt idx="1405">
                  <c:v>-2.1313941825476464E-2</c:v>
                </c:pt>
                <c:pt idx="1406">
                  <c:v>2.0497053548551958E-3</c:v>
                </c:pt>
                <c:pt idx="1407">
                  <c:v>1.6619790334952662E-2</c:v>
                </c:pt>
                <c:pt idx="1408">
                  <c:v>2.6156941649899377E-2</c:v>
                </c:pt>
                <c:pt idx="1409">
                  <c:v>5.3921568627452445E-3</c:v>
                </c:pt>
                <c:pt idx="1410">
                  <c:v>2.2671867381764983E-2</c:v>
                </c:pt>
                <c:pt idx="1411">
                  <c:v>1.6209773539928477E-2</c:v>
                </c:pt>
                <c:pt idx="1412">
                  <c:v>-7.5064508562045574E-3</c:v>
                </c:pt>
                <c:pt idx="1413">
                  <c:v>-1.3235641692271384E-2</c:v>
                </c:pt>
                <c:pt idx="1414">
                  <c:v>-7.4251497005988565E-3</c:v>
                </c:pt>
                <c:pt idx="1415">
                  <c:v>-3.1370656370655276E-3</c:v>
                </c:pt>
                <c:pt idx="1416">
                  <c:v>2.0091987412248807E-2</c:v>
                </c:pt>
                <c:pt idx="1417">
                  <c:v>-1.7797816801139059E-2</c:v>
                </c:pt>
                <c:pt idx="1418">
                  <c:v>-3.9139888862043913E-2</c:v>
                </c:pt>
                <c:pt idx="1419">
                  <c:v>6.0346995222528253E-3</c:v>
                </c:pt>
                <c:pt idx="1420">
                  <c:v>0</c:v>
                </c:pt>
                <c:pt idx="1421">
                  <c:v>-7.2481879530117265E-3</c:v>
                </c:pt>
                <c:pt idx="1422">
                  <c:v>-2.341389728096676E-2</c:v>
                </c:pt>
                <c:pt idx="1423">
                  <c:v>2.0108275328692991E-2</c:v>
                </c:pt>
                <c:pt idx="1424">
                  <c:v>1.9711902956785474E-2</c:v>
                </c:pt>
                <c:pt idx="1425">
                  <c:v>1.1152416356877217E-2</c:v>
                </c:pt>
                <c:pt idx="1426">
                  <c:v>1.2500000000000126E-2</c:v>
                </c:pt>
                <c:pt idx="1427">
                  <c:v>1.4524328249817275E-3</c:v>
                </c:pt>
                <c:pt idx="1428">
                  <c:v>0</c:v>
                </c:pt>
                <c:pt idx="1429">
                  <c:v>-4.3509789702683033E-3</c:v>
                </c:pt>
                <c:pt idx="1430">
                  <c:v>1.9422189851907115E-3</c:v>
                </c:pt>
                <c:pt idx="1431">
                  <c:v>1.9869154349406355E-2</c:v>
                </c:pt>
                <c:pt idx="1432">
                  <c:v>-9.2658588738417803E-3</c:v>
                </c:pt>
                <c:pt idx="1433">
                  <c:v>0</c:v>
                </c:pt>
                <c:pt idx="1434">
                  <c:v>1.199040767386023E-3</c:v>
                </c:pt>
                <c:pt idx="1435">
                  <c:v>-1.1976047904190936E-3</c:v>
                </c:pt>
                <c:pt idx="1436">
                  <c:v>8.1534772182253312E-3</c:v>
                </c:pt>
                <c:pt idx="1437">
                  <c:v>-4.9952426260704294E-3</c:v>
                </c:pt>
                <c:pt idx="1438">
                  <c:v>9.5625149414295622E-3</c:v>
                </c:pt>
                <c:pt idx="1439">
                  <c:v>-1.4681506038361295E-2</c:v>
                </c:pt>
                <c:pt idx="1440">
                  <c:v>8.1711127132901573E-3</c:v>
                </c:pt>
                <c:pt idx="1441">
                  <c:v>-3.5756853396902424E-3</c:v>
                </c:pt>
                <c:pt idx="1442">
                  <c:v>1.05263157894738E-2</c:v>
                </c:pt>
                <c:pt idx="1443">
                  <c:v>-2.3674242424254535E-4</c:v>
                </c:pt>
                <c:pt idx="1444">
                  <c:v>-1.2313521193464268E-2</c:v>
                </c:pt>
                <c:pt idx="1445">
                  <c:v>-5.2745145049148609E-3</c:v>
                </c:pt>
                <c:pt idx="1446">
                  <c:v>-1.4702337912750045E-2</c:v>
                </c:pt>
                <c:pt idx="1447">
                  <c:v>-2.4461839530333027E-3</c:v>
                </c:pt>
                <c:pt idx="1448">
                  <c:v>1.7165277096616058E-3</c:v>
                </c:pt>
                <c:pt idx="1449">
                  <c:v>3.1823745410035605E-3</c:v>
                </c:pt>
                <c:pt idx="1450">
                  <c:v>-6.1005368472425575E-3</c:v>
                </c:pt>
                <c:pt idx="1451">
                  <c:v>7.3655781978888141E-4</c:v>
                </c:pt>
                <c:pt idx="1452">
                  <c:v>-5.3974484789008556E-3</c:v>
                </c:pt>
                <c:pt idx="1453">
                  <c:v>-3.4533793783917084E-2</c:v>
                </c:pt>
                <c:pt idx="1454">
                  <c:v>1.6607051609606505E-2</c:v>
                </c:pt>
                <c:pt idx="1455">
                  <c:v>1.4576526765518932E-2</c:v>
                </c:pt>
                <c:pt idx="1456">
                  <c:v>5.9450086698043594E-3</c:v>
                </c:pt>
                <c:pt idx="1457">
                  <c:v>-1.083476976114252E-2</c:v>
                </c:pt>
                <c:pt idx="1458">
                  <c:v>5.7256659198405991E-3</c:v>
                </c:pt>
                <c:pt idx="1459">
                  <c:v>1.2376237623762377E-2</c:v>
                </c:pt>
                <c:pt idx="1460">
                  <c:v>-5.8679706601467482E-3</c:v>
                </c:pt>
                <c:pt idx="1461">
                  <c:v>-1.3772749631086946E-2</c:v>
                </c:pt>
                <c:pt idx="1462">
                  <c:v>-2.4937655860349482E-3</c:v>
                </c:pt>
                <c:pt idx="1463">
                  <c:v>6.750000000000078E-3</c:v>
                </c:pt>
                <c:pt idx="1464">
                  <c:v>-5.9597715420909355E-3</c:v>
                </c:pt>
                <c:pt idx="1465">
                  <c:v>1.1491381463902094E-2</c:v>
                </c:pt>
                <c:pt idx="1466">
                  <c:v>2.4697456162015661E-3</c:v>
                </c:pt>
                <c:pt idx="1467">
                  <c:v>-4.188223700418864E-3</c:v>
                </c:pt>
                <c:pt idx="1468">
                  <c:v>2.7461652647204338E-2</c:v>
                </c:pt>
                <c:pt idx="1469">
                  <c:v>-2.2152660727185209E-2</c:v>
                </c:pt>
                <c:pt idx="1470">
                  <c:v>-3.7675449396700346E-2</c:v>
                </c:pt>
                <c:pt idx="1471">
                  <c:v>-1.5353121801432995E-2</c:v>
                </c:pt>
                <c:pt idx="1472">
                  <c:v>1.4553014553014613E-2</c:v>
                </c:pt>
                <c:pt idx="1473">
                  <c:v>-1.9211065573770492E-2</c:v>
                </c:pt>
                <c:pt idx="1474">
                  <c:v>2.4549490728649721E-2</c:v>
                </c:pt>
                <c:pt idx="1475">
                  <c:v>7.9021157277594269E-3</c:v>
                </c:pt>
                <c:pt idx="1476">
                  <c:v>-1.770359129994949E-3</c:v>
                </c:pt>
                <c:pt idx="1477">
                  <c:v>-1.0387636179376656E-2</c:v>
                </c:pt>
                <c:pt idx="1478">
                  <c:v>-4.3522785458269767E-3</c:v>
                </c:pt>
                <c:pt idx="1479">
                  <c:v>-2.8284906145538552E-3</c:v>
                </c:pt>
                <c:pt idx="1480">
                  <c:v>-4.3837029396596623E-3</c:v>
                </c:pt>
                <c:pt idx="1481">
                  <c:v>-9.0650090650091011E-3</c:v>
                </c:pt>
                <c:pt idx="1482">
                  <c:v>2.2216414009409342E-2</c:v>
                </c:pt>
                <c:pt idx="1483">
                  <c:v>2.5057530043467245E-2</c:v>
                </c:pt>
                <c:pt idx="1484">
                  <c:v>-1.0725866799700843E-2</c:v>
                </c:pt>
                <c:pt idx="1485">
                  <c:v>4.790721129601736E-3</c:v>
                </c:pt>
                <c:pt idx="1486">
                  <c:v>-1.7314930991217184E-2</c:v>
                </c:pt>
                <c:pt idx="1487">
                  <c:v>-1.2768130745658111E-3</c:v>
                </c:pt>
                <c:pt idx="1488">
                  <c:v>-1.2784454103809042E-3</c:v>
                </c:pt>
                <c:pt idx="1489">
                  <c:v>-3.0721966205838336E-3</c:v>
                </c:pt>
                <c:pt idx="1490">
                  <c:v>-2.3112480739598436E-3</c:v>
                </c:pt>
                <c:pt idx="1491">
                  <c:v>-1.3642213642213671E-2</c:v>
                </c:pt>
                <c:pt idx="1492">
                  <c:v>3.131524008350664E-3</c:v>
                </c:pt>
                <c:pt idx="1493">
                  <c:v>2.3152965660770047E-2</c:v>
                </c:pt>
                <c:pt idx="1494">
                  <c:v>-4.5766590389015949E-3</c:v>
                </c:pt>
                <c:pt idx="1495">
                  <c:v>-1.7879948914431747E-3</c:v>
                </c:pt>
                <c:pt idx="1496">
                  <c:v>4.6059365404298802E-3</c:v>
                </c:pt>
                <c:pt idx="1497">
                  <c:v>1.4518593988792673E-2</c:v>
                </c:pt>
                <c:pt idx="1498">
                  <c:v>-4.7702736630679827E-3</c:v>
                </c:pt>
                <c:pt idx="1499">
                  <c:v>3.0272452068616914E-3</c:v>
                </c:pt>
                <c:pt idx="1500">
                  <c:v>6.5392354124749778E-3</c:v>
                </c:pt>
                <c:pt idx="1501">
                  <c:v>9.9950024987505888E-3</c:v>
                </c:pt>
                <c:pt idx="1502">
                  <c:v>-4.9480455220195761E-4</c:v>
                </c:pt>
                <c:pt idx="1503">
                  <c:v>9.1584158415842706E-3</c:v>
                </c:pt>
                <c:pt idx="1504">
                  <c:v>1.2263919548687063E-3</c:v>
                </c:pt>
                <c:pt idx="1505">
                  <c:v>-7.3493385595299208E-4</c:v>
                </c:pt>
                <c:pt idx="1506">
                  <c:v>-4.6580044128462306E-3</c:v>
                </c:pt>
                <c:pt idx="1507">
                  <c:v>-3.4482758620689793E-3</c:v>
                </c:pt>
                <c:pt idx="1508">
                  <c:v>2.0019772614928381E-2</c:v>
                </c:pt>
                <c:pt idx="1509">
                  <c:v>9.6922704143443533E-4</c:v>
                </c:pt>
                <c:pt idx="1510">
                  <c:v>1.3071895424836579E-2</c:v>
                </c:pt>
                <c:pt idx="1511">
                  <c:v>2.8673835125447417E-3</c:v>
                </c:pt>
                <c:pt idx="1512">
                  <c:v>7.8627591136525687E-3</c:v>
                </c:pt>
                <c:pt idx="1513">
                  <c:v>-1.1820330969266469E-3</c:v>
                </c:pt>
                <c:pt idx="1514">
                  <c:v>-5.4437869822484466E-3</c:v>
                </c:pt>
                <c:pt idx="1515">
                  <c:v>1.2851023322227489E-2</c:v>
                </c:pt>
                <c:pt idx="1516">
                  <c:v>5.8740601503759395E-3</c:v>
                </c:pt>
                <c:pt idx="1517">
                  <c:v>-2.1023125437982576E-3</c:v>
                </c:pt>
                <c:pt idx="1518">
                  <c:v>8.895131086142382E-3</c:v>
                </c:pt>
                <c:pt idx="1519">
                  <c:v>-3.9443155452436587E-3</c:v>
                </c:pt>
                <c:pt idx="1520">
                  <c:v>1.3277428371768001E-2</c:v>
                </c:pt>
                <c:pt idx="1521">
                  <c:v>-6.4367816091954284E-3</c:v>
                </c:pt>
                <c:pt idx="1522">
                  <c:v>3.3780657103192988E-2</c:v>
                </c:pt>
                <c:pt idx="1523">
                  <c:v>-2.0590868397493325E-2</c:v>
                </c:pt>
                <c:pt idx="1524">
                  <c:v>-2.1709323583180892E-2</c:v>
                </c:pt>
                <c:pt idx="1525">
                  <c:v>7.0077084793275252E-4</c:v>
                </c:pt>
                <c:pt idx="1526">
                  <c:v>1.0971055088702121E-2</c:v>
                </c:pt>
                <c:pt idx="1527">
                  <c:v>-6.9268067420921579E-4</c:v>
                </c:pt>
                <c:pt idx="1528">
                  <c:v>-1.9408502772643332E-2</c:v>
                </c:pt>
                <c:pt idx="1529">
                  <c:v>-4.9481621112158541E-3</c:v>
                </c:pt>
                <c:pt idx="1530">
                  <c:v>1.7286289367748141E-2</c:v>
                </c:pt>
                <c:pt idx="1531">
                  <c:v>-1.4897579143389213E-2</c:v>
                </c:pt>
                <c:pt idx="1532">
                  <c:v>4.7258979206056534E-4</c:v>
                </c:pt>
                <c:pt idx="1533">
                  <c:v>-1.1100614076523522E-2</c:v>
                </c:pt>
                <c:pt idx="1534">
                  <c:v>-1.098638643420112E-2</c:v>
                </c:pt>
                <c:pt idx="1535">
                  <c:v>6.2786766481527445E-3</c:v>
                </c:pt>
                <c:pt idx="1536">
                  <c:v>-9.1192704583633911E-3</c:v>
                </c:pt>
                <c:pt idx="1537">
                  <c:v>3.3906514894647753E-3</c:v>
                </c:pt>
                <c:pt idx="1538">
                  <c:v>-1.6895969104513706E-3</c:v>
                </c:pt>
                <c:pt idx="1539">
                  <c:v>-2.176015473887725E-3</c:v>
                </c:pt>
                <c:pt idx="1540">
                  <c:v>4.8461352071713158E-4</c:v>
                </c:pt>
                <c:pt idx="1541">
                  <c:v>6.2969241947202232E-3</c:v>
                </c:pt>
                <c:pt idx="1542">
                  <c:v>8.4235860409145949E-3</c:v>
                </c:pt>
                <c:pt idx="1543">
                  <c:v>6.6825775656324856E-3</c:v>
                </c:pt>
                <c:pt idx="1544">
                  <c:v>-4.5045045045044507E-3</c:v>
                </c:pt>
                <c:pt idx="1545">
                  <c:v>-2.3577042152893593E-2</c:v>
                </c:pt>
                <c:pt idx="1546">
                  <c:v>2.6585365853658619E-2</c:v>
                </c:pt>
                <c:pt idx="1547">
                  <c:v>-1.1641720123544832E-2</c:v>
                </c:pt>
                <c:pt idx="1548">
                  <c:v>4.8076923076922047E-3</c:v>
                </c:pt>
                <c:pt idx="1549">
                  <c:v>-1.746411483253581E-2</c:v>
                </c:pt>
                <c:pt idx="1550">
                  <c:v>1.6800584368151881E-2</c:v>
                </c:pt>
                <c:pt idx="1551">
                  <c:v>1.748084291187749E-2</c:v>
                </c:pt>
                <c:pt idx="1552">
                  <c:v>6.8957401741586252E-2</c:v>
                </c:pt>
                <c:pt idx="1553">
                  <c:v>1.1448701012769617E-2</c:v>
                </c:pt>
                <c:pt idx="1554">
                  <c:v>-2.0026121027426961E-2</c:v>
                </c:pt>
                <c:pt idx="1555">
                  <c:v>-8.6628165259884614E-3</c:v>
                </c:pt>
                <c:pt idx="1556">
                  <c:v>7.9991037418776612E-2</c:v>
                </c:pt>
                <c:pt idx="1557">
                  <c:v>-5.6846473029045684E-2</c:v>
                </c:pt>
                <c:pt idx="1558">
                  <c:v>-3.4535855697316327E-2</c:v>
                </c:pt>
                <c:pt idx="1559">
                  <c:v>-6.8352699931647304E-2</c:v>
                </c:pt>
                <c:pt idx="1560">
                  <c:v>-3.0080704328686817E-2</c:v>
                </c:pt>
                <c:pt idx="1561">
                  <c:v>7.9425113464447958E-2</c:v>
                </c:pt>
                <c:pt idx="1562">
                  <c:v>6.0967063770147142E-2</c:v>
                </c:pt>
                <c:pt idx="1563">
                  <c:v>-4.5794804051078782E-2</c:v>
                </c:pt>
                <c:pt idx="1564">
                  <c:v>4.3839409321642785E-2</c:v>
                </c:pt>
                <c:pt idx="1565">
                  <c:v>2.4093722369584354E-2</c:v>
                </c:pt>
                <c:pt idx="1566">
                  <c:v>-2.8275415497517702E-2</c:v>
                </c:pt>
                <c:pt idx="1567">
                  <c:v>3.9982230119946626E-3</c:v>
                </c:pt>
                <c:pt idx="1568">
                  <c:v>-3.7610619469026607E-2</c:v>
                </c:pt>
                <c:pt idx="1569">
                  <c:v>2.0689655172414579E-3</c:v>
                </c:pt>
                <c:pt idx="1570">
                  <c:v>9.1764166093138662E-4</c:v>
                </c:pt>
                <c:pt idx="1571">
                  <c:v>2.2920009168003665E-2</c:v>
                </c:pt>
                <c:pt idx="1572">
                  <c:v>-5.8256777952051331E-3</c:v>
                </c:pt>
                <c:pt idx="1573">
                  <c:v>-1.555104800540901E-2</c:v>
                </c:pt>
                <c:pt idx="1574">
                  <c:v>1.8315018315017925E-3</c:v>
                </c:pt>
                <c:pt idx="1575">
                  <c:v>-8.2266910420475195E-3</c:v>
                </c:pt>
                <c:pt idx="1576">
                  <c:v>8.2949308755760238E-3</c:v>
                </c:pt>
                <c:pt idx="1577">
                  <c:v>4.1133455210237597E-3</c:v>
                </c:pt>
                <c:pt idx="1578">
                  <c:v>2.2758306781975421E-2</c:v>
                </c:pt>
                <c:pt idx="1579">
                  <c:v>-2.0026702269692102E-3</c:v>
                </c:pt>
                <c:pt idx="1580">
                  <c:v>5.7971014492753182E-3</c:v>
                </c:pt>
                <c:pt idx="1581">
                  <c:v>4.4336067390822437E-2</c:v>
                </c:pt>
                <c:pt idx="1582">
                  <c:v>8.2784971343663888E-3</c:v>
                </c:pt>
                <c:pt idx="1583">
                  <c:v>2.1052631578947368E-2</c:v>
                </c:pt>
                <c:pt idx="1584">
                  <c:v>1.6288659793814414E-2</c:v>
                </c:pt>
                <c:pt idx="1585">
                  <c:v>-2.028809089064719E-2</c:v>
                </c:pt>
                <c:pt idx="1586">
                  <c:v>-8.0762062538828026E-3</c:v>
                </c:pt>
                <c:pt idx="1587">
                  <c:v>1.7118997912317333E-2</c:v>
                </c:pt>
                <c:pt idx="1588">
                  <c:v>-5.3366174055828825E-3</c:v>
                </c:pt>
                <c:pt idx="1589">
                  <c:v>1.7127527858027205E-2</c:v>
                </c:pt>
                <c:pt idx="1590">
                  <c:v>-1.1564211807668904E-2</c:v>
                </c:pt>
                <c:pt idx="1591">
                  <c:v>-1.1494252873563265E-2</c:v>
                </c:pt>
                <c:pt idx="1592">
                  <c:v>-3.0730897009966715E-2</c:v>
                </c:pt>
                <c:pt idx="1593">
                  <c:v>-2.8920308483290517E-2</c:v>
                </c:pt>
                <c:pt idx="1594">
                  <c:v>-1.1471431722920715E-2</c:v>
                </c:pt>
                <c:pt idx="1595">
                  <c:v>-2.231644722160232E-2</c:v>
                </c:pt>
                <c:pt idx="1596">
                  <c:v>1.2782469755763413E-2</c:v>
                </c:pt>
                <c:pt idx="1597">
                  <c:v>0</c:v>
                </c:pt>
                <c:pt idx="1598">
                  <c:v>1.4649537976110114E-2</c:v>
                </c:pt>
                <c:pt idx="1599">
                  <c:v>2.2434473567303374E-2</c:v>
                </c:pt>
                <c:pt idx="1600">
                  <c:v>3.4542689550293208E-2</c:v>
                </c:pt>
                <c:pt idx="1601">
                  <c:v>4.2419151616967729E-2</c:v>
                </c:pt>
                <c:pt idx="1602">
                  <c:v>9.9113618049959745E-2</c:v>
                </c:pt>
                <c:pt idx="1603">
                  <c:v>-3.390762463343111E-2</c:v>
                </c:pt>
                <c:pt idx="1604">
                  <c:v>3.168279263896797E-2</c:v>
                </c:pt>
                <c:pt idx="1605">
                  <c:v>2.096358955498346E-2</c:v>
                </c:pt>
                <c:pt idx="1606">
                  <c:v>-6.3040345821325904E-3</c:v>
                </c:pt>
                <c:pt idx="1607">
                  <c:v>-1.7582019213340561E-2</c:v>
                </c:pt>
                <c:pt idx="1608">
                  <c:v>5.516605166051651E-2</c:v>
                </c:pt>
                <c:pt idx="1609">
                  <c:v>-1.6786151425074329E-2</c:v>
                </c:pt>
                <c:pt idx="1610">
                  <c:v>-1.4938644851502692E-2</c:v>
                </c:pt>
                <c:pt idx="1611">
                  <c:v>3.6468676656436105E-2</c:v>
                </c:pt>
                <c:pt idx="1612">
                  <c:v>5.5913603901759291E-2</c:v>
                </c:pt>
                <c:pt idx="1613">
                  <c:v>-3.7776311448366864E-2</c:v>
                </c:pt>
                <c:pt idx="1614">
                  <c:v>-2.7087262129264499E-2</c:v>
                </c:pt>
                <c:pt idx="1615">
                  <c:v>6.1674008810572939E-3</c:v>
                </c:pt>
                <c:pt idx="1616">
                  <c:v>-4.553415061295937E-3</c:v>
                </c:pt>
                <c:pt idx="1617">
                  <c:v>-2.7797325826882571E-2</c:v>
                </c:pt>
                <c:pt idx="1618">
                  <c:v>1.1943539630836116E-2</c:v>
                </c:pt>
                <c:pt idx="1619">
                  <c:v>1.323319027181679E-2</c:v>
                </c:pt>
                <c:pt idx="1620">
                  <c:v>8.8245675961885393E-4</c:v>
                </c:pt>
                <c:pt idx="1621">
                  <c:v>3.1035090812907742E-2</c:v>
                </c:pt>
                <c:pt idx="1622">
                  <c:v>1.043270053018641E-2</c:v>
                </c:pt>
                <c:pt idx="1623">
                  <c:v>3.0467163168584922E-3</c:v>
                </c:pt>
                <c:pt idx="1624">
                  <c:v>1.7718528518393593E-2</c:v>
                </c:pt>
                <c:pt idx="1625">
                  <c:v>5.1401094345878817E-3</c:v>
                </c:pt>
                <c:pt idx="1626">
                  <c:v>2.8208512042230301E-2</c:v>
                </c:pt>
                <c:pt idx="1627">
                  <c:v>-1.1230547088079508E-2</c:v>
                </c:pt>
                <c:pt idx="1628">
                  <c:v>-5.0300178484504665E-3</c:v>
                </c:pt>
                <c:pt idx="1629">
                  <c:v>-2.6418786692759252E-2</c:v>
                </c:pt>
                <c:pt idx="1630">
                  <c:v>6.7001675041874619E-4</c:v>
                </c:pt>
                <c:pt idx="1631">
                  <c:v>-2.2765316370940734E-2</c:v>
                </c:pt>
                <c:pt idx="1632">
                  <c:v>2.2267899965740913E-3</c:v>
                </c:pt>
                <c:pt idx="1633">
                  <c:v>9.7419244573577219E-3</c:v>
                </c:pt>
                <c:pt idx="1634">
                  <c:v>3.6391333784698693E-2</c:v>
                </c:pt>
                <c:pt idx="1635">
                  <c:v>2.4497795198432142E-2</c:v>
                </c:pt>
                <c:pt idx="1636">
                  <c:v>-1.5463095807428644E-2</c:v>
                </c:pt>
                <c:pt idx="1637">
                  <c:v>-1.9915803108808239E-2</c:v>
                </c:pt>
                <c:pt idx="1638">
                  <c:v>-1.0903684123575147E-2</c:v>
                </c:pt>
                <c:pt idx="1639">
                  <c:v>3.4574912310005014E-2</c:v>
                </c:pt>
                <c:pt idx="1640">
                  <c:v>6.2964158863416299E-3</c:v>
                </c:pt>
                <c:pt idx="1641">
                  <c:v>-6.4174554789024781E-4</c:v>
                </c:pt>
                <c:pt idx="1642">
                  <c:v>-8.0269706212870702E-4</c:v>
                </c:pt>
                <c:pt idx="1643">
                  <c:v>1.0604113110539791E-2</c:v>
                </c:pt>
                <c:pt idx="1644">
                  <c:v>-8.426073131955503E-3</c:v>
                </c:pt>
                <c:pt idx="1645">
                  <c:v>0</c:v>
                </c:pt>
                <c:pt idx="1646">
                  <c:v>3.1104697771364518E-2</c:v>
                </c:pt>
                <c:pt idx="1647">
                  <c:v>8.8633183019747024E-3</c:v>
                </c:pt>
                <c:pt idx="1648">
                  <c:v>6.0110974106042016E-3</c:v>
                </c:pt>
                <c:pt idx="1649">
                  <c:v>-6.7412287421479665E-3</c:v>
                </c:pt>
                <c:pt idx="1650">
                  <c:v>-2.2983186796236232E-2</c:v>
                </c:pt>
                <c:pt idx="1651">
                  <c:v>-8.9990527312914462E-3</c:v>
                </c:pt>
                <c:pt idx="1652">
                  <c:v>-9.3834634379480641E-2</c:v>
                </c:pt>
                <c:pt idx="1653">
                  <c:v>-1.9163150492264476E-2</c:v>
                </c:pt>
                <c:pt idx="1654">
                  <c:v>-1.5773436099659484E-2</c:v>
                </c:pt>
                <c:pt idx="1655">
                  <c:v>1.6390457111637848E-3</c:v>
                </c:pt>
                <c:pt idx="1656">
                  <c:v>3.3454545454545515E-2</c:v>
                </c:pt>
                <c:pt idx="1657">
                  <c:v>1.1611541168191354E-2</c:v>
                </c:pt>
                <c:pt idx="1658">
                  <c:v>2.678260869565216E-2</c:v>
                </c:pt>
                <c:pt idx="1659">
                  <c:v>3.7262872628726095E-3</c:v>
                </c:pt>
                <c:pt idx="1660">
                  <c:v>-3.7124535943300519E-3</c:v>
                </c:pt>
                <c:pt idx="1661">
                  <c:v>-5.2506775067751067E-3</c:v>
                </c:pt>
                <c:pt idx="1662">
                  <c:v>-2.2135194959985605E-3</c:v>
                </c:pt>
                <c:pt idx="1663">
                  <c:v>5.0170648464163782E-2</c:v>
                </c:pt>
                <c:pt idx="1664">
                  <c:v>-1.9987000324991826E-2</c:v>
                </c:pt>
                <c:pt idx="1665">
                  <c:v>-9.4511689603714189E-3</c:v>
                </c:pt>
                <c:pt idx="1666">
                  <c:v>2.2765316370940734E-2</c:v>
                </c:pt>
                <c:pt idx="1667">
                  <c:v>6.5466448445170456E-4</c:v>
                </c:pt>
                <c:pt idx="1668">
                  <c:v>2.9604187111547307E-2</c:v>
                </c:pt>
                <c:pt idx="1669">
                  <c:v>-7.7839555202542012E-3</c:v>
                </c:pt>
                <c:pt idx="1670">
                  <c:v>-1.8251681075888579E-2</c:v>
                </c:pt>
                <c:pt idx="1671">
                  <c:v>-2.7886497064579269E-2</c:v>
                </c:pt>
                <c:pt idx="1672">
                  <c:v>-1.5098137896325499E-3</c:v>
                </c:pt>
                <c:pt idx="1673">
                  <c:v>6.5524193548385998E-3</c:v>
                </c:pt>
                <c:pt idx="1674">
                  <c:v>-1.0849607744950737E-2</c:v>
                </c:pt>
                <c:pt idx="1675">
                  <c:v>4.3874451569356245E-3</c:v>
                </c:pt>
                <c:pt idx="1676">
                  <c:v>-6.7204301075279318E-4</c:v>
                </c:pt>
                <c:pt idx="1677">
                  <c:v>-2.3537323470072878E-3</c:v>
                </c:pt>
                <c:pt idx="1678">
                  <c:v>9.6056622851363859E-3</c:v>
                </c:pt>
                <c:pt idx="1679">
                  <c:v>-7.1774328158904985E-3</c:v>
                </c:pt>
                <c:pt idx="1680">
                  <c:v>2.3537323470074072E-2</c:v>
                </c:pt>
                <c:pt idx="1681">
                  <c:v>1.4454664914585996E-2</c:v>
                </c:pt>
                <c:pt idx="1682">
                  <c:v>-2.914507772020721E-3</c:v>
                </c:pt>
                <c:pt idx="1683">
                  <c:v>-7.1451770055212362E-3</c:v>
                </c:pt>
                <c:pt idx="1684">
                  <c:v>8.6686293752044671E-3</c:v>
                </c:pt>
                <c:pt idx="1685">
                  <c:v>-6.4861358845466426E-4</c:v>
                </c:pt>
                <c:pt idx="1686">
                  <c:v>-1.9308778192438824E-2</c:v>
                </c:pt>
                <c:pt idx="1687">
                  <c:v>2.9781601588352038E-3</c:v>
                </c:pt>
                <c:pt idx="1688">
                  <c:v>-7.2583305839656505E-3</c:v>
                </c:pt>
                <c:pt idx="1689">
                  <c:v>7.3113991359255188E-3</c:v>
                </c:pt>
                <c:pt idx="1690">
                  <c:v>2.8043549983504078E-3</c:v>
                </c:pt>
                <c:pt idx="1691">
                  <c:v>-1.151505181773311E-2</c:v>
                </c:pt>
                <c:pt idx="1692">
                  <c:v>4.326843068730205E-3</c:v>
                </c:pt>
                <c:pt idx="1693">
                  <c:v>1.3090306545153259E-2</c:v>
                </c:pt>
                <c:pt idx="1694">
                  <c:v>4.4160942100097481E-3</c:v>
                </c:pt>
                <c:pt idx="1695">
                  <c:v>-7.8163165608206627E-3</c:v>
                </c:pt>
                <c:pt idx="1696">
                  <c:v>1.3622189397669428E-2</c:v>
                </c:pt>
                <c:pt idx="1697">
                  <c:v>-1.2143782383419689E-2</c:v>
                </c:pt>
                <c:pt idx="1698">
                  <c:v>-7.8675626946401716E-3</c:v>
                </c:pt>
                <c:pt idx="1699">
                  <c:v>5.1214273913762149E-3</c:v>
                </c:pt>
                <c:pt idx="1700">
                  <c:v>1.084812623274156E-2</c:v>
                </c:pt>
                <c:pt idx="1701">
                  <c:v>0</c:v>
                </c:pt>
                <c:pt idx="1702">
                  <c:v>-1.6422764227642245E-2</c:v>
                </c:pt>
                <c:pt idx="1703">
                  <c:v>2.1491155562902205E-3</c:v>
                </c:pt>
                <c:pt idx="1704">
                  <c:v>6.433520290333233E-3</c:v>
                </c:pt>
                <c:pt idx="1705">
                  <c:v>3.605966235043417E-3</c:v>
                </c:pt>
                <c:pt idx="1706">
                  <c:v>-1.5678588926996469E-2</c:v>
                </c:pt>
                <c:pt idx="1707">
                  <c:v>1.0121121619379449E-2</c:v>
                </c:pt>
                <c:pt idx="1708">
                  <c:v>1.2319316688567674E-2</c:v>
                </c:pt>
                <c:pt idx="1709">
                  <c:v>3.991562550705826E-2</c:v>
                </c:pt>
                <c:pt idx="1710">
                  <c:v>-3.7759400842565169E-2</c:v>
                </c:pt>
                <c:pt idx="1711">
                  <c:v>0</c:v>
                </c:pt>
                <c:pt idx="1712">
                  <c:v>5.6753688989784569E-3</c:v>
                </c:pt>
                <c:pt idx="1713">
                  <c:v>-2.9667849080941684E-2</c:v>
                </c:pt>
                <c:pt idx="1714">
                  <c:v>-2.4925224327018942E-2</c:v>
                </c:pt>
                <c:pt idx="1715">
                  <c:v>6.1349693251533648E-3</c:v>
                </c:pt>
                <c:pt idx="1716">
                  <c:v>1.4735772357723534E-2</c:v>
                </c:pt>
                <c:pt idx="1717">
                  <c:v>1.1851109998330844E-2</c:v>
                </c:pt>
                <c:pt idx="1718">
                  <c:v>0</c:v>
                </c:pt>
                <c:pt idx="1719">
                  <c:v>1.4516661167931419E-2</c:v>
                </c:pt>
                <c:pt idx="1720">
                  <c:v>5.6910569105691287E-3</c:v>
                </c:pt>
                <c:pt idx="1721">
                  <c:v>-1.9886822958771283E-2</c:v>
                </c:pt>
                <c:pt idx="1722">
                  <c:v>0</c:v>
                </c:pt>
                <c:pt idx="1723">
                  <c:v>-7.2583305839656505E-3</c:v>
                </c:pt>
                <c:pt idx="1724">
                  <c:v>5.8158856763044437E-3</c:v>
                </c:pt>
                <c:pt idx="1725">
                  <c:v>-2.1476953576739228E-3</c:v>
                </c:pt>
                <c:pt idx="1726">
                  <c:v>1.7384105960264972E-2</c:v>
                </c:pt>
                <c:pt idx="1727">
                  <c:v>1.0089503661513384E-2</c:v>
                </c:pt>
                <c:pt idx="1728">
                  <c:v>-9.1831802803286657E-3</c:v>
                </c:pt>
                <c:pt idx="1729">
                  <c:v>-5.8536585365853563E-3</c:v>
                </c:pt>
                <c:pt idx="1730">
                  <c:v>-6.5423617926069916E-4</c:v>
                </c:pt>
                <c:pt idx="1731">
                  <c:v>-1.2929623567921426E-2</c:v>
                </c:pt>
                <c:pt idx="1732">
                  <c:v>1.243574863206765E-2</c:v>
                </c:pt>
                <c:pt idx="1733">
                  <c:v>1.1464133639043493E-2</c:v>
                </c:pt>
                <c:pt idx="1734">
                  <c:v>-6.4766839378238112E-3</c:v>
                </c:pt>
                <c:pt idx="1735">
                  <c:v>2.2816166883963588E-3</c:v>
                </c:pt>
                <c:pt idx="1736">
                  <c:v>4.8780487804877589E-3</c:v>
                </c:pt>
                <c:pt idx="1737">
                  <c:v>-9.2233009708737913E-3</c:v>
                </c:pt>
                <c:pt idx="1738">
                  <c:v>2.0088192062714422E-2</c:v>
                </c:pt>
                <c:pt idx="1739">
                  <c:v>-5.6035862952289696E-3</c:v>
                </c:pt>
                <c:pt idx="1740">
                  <c:v>-4.9911447431975897E-3</c:v>
                </c:pt>
                <c:pt idx="1741">
                  <c:v>-1.9093851132686079E-2</c:v>
                </c:pt>
                <c:pt idx="1742">
                  <c:v>-5.7736720554271582E-3</c:v>
                </c:pt>
                <c:pt idx="1743">
                  <c:v>6.4708810353408565E-3</c:v>
                </c:pt>
                <c:pt idx="1744">
                  <c:v>1.5990768216287605E-2</c:v>
                </c:pt>
                <c:pt idx="1745">
                  <c:v>2.758396884634019E-3</c:v>
                </c:pt>
                <c:pt idx="1746">
                  <c:v>9.2233009708737913E-3</c:v>
                </c:pt>
                <c:pt idx="1747">
                  <c:v>-1.2666345999679319E-2</c:v>
                </c:pt>
                <c:pt idx="1748">
                  <c:v>1.5102305943488142E-2</c:v>
                </c:pt>
                <c:pt idx="1749">
                  <c:v>1.8876979683250677E-2</c:v>
                </c:pt>
                <c:pt idx="1750">
                  <c:v>1.5230020411367545E-2</c:v>
                </c:pt>
                <c:pt idx="1751">
                  <c:v>-2.1806371790906227E-2</c:v>
                </c:pt>
                <c:pt idx="1752">
                  <c:v>2.7193675889328046E-2</c:v>
                </c:pt>
                <c:pt idx="1753">
                  <c:v>-1.0158534708326868E-2</c:v>
                </c:pt>
                <c:pt idx="1754">
                  <c:v>0</c:v>
                </c:pt>
                <c:pt idx="1755">
                  <c:v>4.6649043694603817E-3</c:v>
                </c:pt>
                <c:pt idx="1756">
                  <c:v>2.801423928184495E-2</c:v>
                </c:pt>
                <c:pt idx="1757">
                  <c:v>1.5808491418247472E-2</c:v>
                </c:pt>
                <c:pt idx="1758">
                  <c:v>-1.6896398399288581E-2</c:v>
                </c:pt>
                <c:pt idx="1759">
                  <c:v>2.8493894165535966E-2</c:v>
                </c:pt>
                <c:pt idx="1760">
                  <c:v>-9.0882439167400252E-3</c:v>
                </c:pt>
                <c:pt idx="1761">
                  <c:v>-6.5088757396449372E-3</c:v>
                </c:pt>
                <c:pt idx="1762">
                  <c:v>5.2114353782014376E-3</c:v>
                </c:pt>
                <c:pt idx="1763">
                  <c:v>2.0737668493556381E-2</c:v>
                </c:pt>
                <c:pt idx="1764">
                  <c:v>-2.6121027427077727E-3</c:v>
                </c:pt>
                <c:pt idx="1765">
                  <c:v>1.3094718463551461E-3</c:v>
                </c:pt>
                <c:pt idx="1766">
                  <c:v>9.1543156059286507E-3</c:v>
                </c:pt>
                <c:pt idx="1767">
                  <c:v>-6.4794816414687232E-3</c:v>
                </c:pt>
                <c:pt idx="1768">
                  <c:v>-2.8115942028985475E-2</c:v>
                </c:pt>
                <c:pt idx="1769">
                  <c:v>8.7980912615568656E-3</c:v>
                </c:pt>
                <c:pt idx="1770">
                  <c:v>-9.3126385809314052E-3</c:v>
                </c:pt>
                <c:pt idx="1771">
                  <c:v>1.4771709937332277E-2</c:v>
                </c:pt>
                <c:pt idx="1772">
                  <c:v>-2.3820026466696138E-2</c:v>
                </c:pt>
                <c:pt idx="1773">
                  <c:v>6.0250037656274392E-3</c:v>
                </c:pt>
                <c:pt idx="1774">
                  <c:v>-3.2939062733944161E-3</c:v>
                </c:pt>
                <c:pt idx="1775">
                  <c:v>1.6223524109959631E-2</c:v>
                </c:pt>
                <c:pt idx="1776">
                  <c:v>-7.9822616407983181E-3</c:v>
                </c:pt>
                <c:pt idx="1777">
                  <c:v>-7.450454477722718E-4</c:v>
                </c:pt>
                <c:pt idx="1778">
                  <c:v>-3.220996122875032E-2</c:v>
                </c:pt>
                <c:pt idx="1779">
                  <c:v>-6.3174114021573311E-3</c:v>
                </c:pt>
                <c:pt idx="1780">
                  <c:v>-2.0158164056442154E-3</c:v>
                </c:pt>
                <c:pt idx="1781">
                  <c:v>-3.5736482287135485E-3</c:v>
                </c:pt>
                <c:pt idx="1782">
                  <c:v>6.3932636831437835E-3</c:v>
                </c:pt>
                <c:pt idx="1783">
                  <c:v>-9.1416176014875016E-3</c:v>
                </c:pt>
                <c:pt idx="1784">
                  <c:v>1.4073494917905146E-3</c:v>
                </c:pt>
                <c:pt idx="1785">
                  <c:v>-8.4322298563398838E-3</c:v>
                </c:pt>
                <c:pt idx="1786">
                  <c:v>1.2125984251968442E-2</c:v>
                </c:pt>
                <c:pt idx="1787">
                  <c:v>-1.6959701260308019E-2</c:v>
                </c:pt>
                <c:pt idx="1788">
                  <c:v>-1.5669515669515702E-2</c:v>
                </c:pt>
                <c:pt idx="1789">
                  <c:v>5.1455217880688265E-3</c:v>
                </c:pt>
                <c:pt idx="1790">
                  <c:v>-1.8077107662773883E-2</c:v>
                </c:pt>
                <c:pt idx="1791">
                  <c:v>8.1459758879113709E-3</c:v>
                </c:pt>
                <c:pt idx="1792">
                  <c:v>-2.9088558500323159E-3</c:v>
                </c:pt>
                <c:pt idx="1793">
                  <c:v>6.4829821717988893E-4</c:v>
                </c:pt>
                <c:pt idx="1794">
                  <c:v>-2.1218011013929419E-2</c:v>
                </c:pt>
                <c:pt idx="1795">
                  <c:v>-1.2576534833691842E-2</c:v>
                </c:pt>
                <c:pt idx="1796">
                  <c:v>-1.1396011396011391E-2</c:v>
                </c:pt>
                <c:pt idx="1797">
                  <c:v>-1.5256823190371827E-3</c:v>
                </c:pt>
                <c:pt idx="1798">
                  <c:v>1.2224108658743614E-2</c:v>
                </c:pt>
                <c:pt idx="1799">
                  <c:v>9.8960080509896582E-3</c:v>
                </c:pt>
                <c:pt idx="1800">
                  <c:v>2.0262414881248941E-2</c:v>
                </c:pt>
                <c:pt idx="1801">
                  <c:v>-1.6278691193228063E-2</c:v>
                </c:pt>
                <c:pt idx="1802">
                  <c:v>-8.1085553533013742E-3</c:v>
                </c:pt>
                <c:pt idx="1803">
                  <c:v>2.1855188521855227E-2</c:v>
                </c:pt>
                <c:pt idx="1804">
                  <c:v>-1.55102040816327E-2</c:v>
                </c:pt>
                <c:pt idx="1805">
                  <c:v>2.0895522388059789E-2</c:v>
                </c:pt>
                <c:pt idx="1806">
                  <c:v>9.5841455490577702E-3</c:v>
                </c:pt>
                <c:pt idx="1807">
                  <c:v>2.1078037007240584E-2</c:v>
                </c:pt>
                <c:pt idx="1808">
                  <c:v>1.2763945792625199E-2</c:v>
                </c:pt>
                <c:pt idx="1809">
                  <c:v>0</c:v>
                </c:pt>
                <c:pt idx="1810">
                  <c:v>1.4003423058970059E-2</c:v>
                </c:pt>
                <c:pt idx="1811">
                  <c:v>-8.2860211753875441E-3</c:v>
                </c:pt>
                <c:pt idx="1812">
                  <c:v>0</c:v>
                </c:pt>
                <c:pt idx="1813">
                  <c:v>4.7965341172830312E-3</c:v>
                </c:pt>
                <c:pt idx="1814">
                  <c:v>-9.9938404681244153E-2</c:v>
                </c:pt>
                <c:pt idx="1815">
                  <c:v>4.4653550042771585E-2</c:v>
                </c:pt>
                <c:pt idx="1816">
                  <c:v>1.9325253848673431E-2</c:v>
                </c:pt>
                <c:pt idx="1817">
                  <c:v>1.9601542416452424E-2</c:v>
                </c:pt>
                <c:pt idx="1818">
                  <c:v>2.3321777497636257E-2</c:v>
                </c:pt>
                <c:pt idx="1819">
                  <c:v>-1.5244841392054126E-2</c:v>
                </c:pt>
                <c:pt idx="1820">
                  <c:v>8.4440969507426425E-3</c:v>
                </c:pt>
                <c:pt idx="1821">
                  <c:v>-1.2560086835168169E-2</c:v>
                </c:pt>
                <c:pt idx="1822">
                  <c:v>7.8517587939694029E-4</c:v>
                </c:pt>
                <c:pt idx="1823">
                  <c:v>4.8642711438884262E-3</c:v>
                </c:pt>
                <c:pt idx="1824">
                  <c:v>-7.6514678326047633E-3</c:v>
                </c:pt>
                <c:pt idx="1825">
                  <c:v>-2.2816679779700956E-2</c:v>
                </c:pt>
                <c:pt idx="1826">
                  <c:v>1.449275362318781E-3</c:v>
                </c:pt>
                <c:pt idx="1827">
                  <c:v>6.5926997909632372E-3</c:v>
                </c:pt>
                <c:pt idx="1828">
                  <c:v>-6.5495207667732218E-3</c:v>
                </c:pt>
                <c:pt idx="1829">
                  <c:v>1.447178002894411E-3</c:v>
                </c:pt>
                <c:pt idx="1830">
                  <c:v>4.3352601156068727E-3</c:v>
                </c:pt>
                <c:pt idx="1831">
                  <c:v>-6.3948840927256832E-4</c:v>
                </c:pt>
                <c:pt idx="1832">
                  <c:v>-2.2396416573348355E-3</c:v>
                </c:pt>
                <c:pt idx="1833">
                  <c:v>-6.4133397466730573E-3</c:v>
                </c:pt>
                <c:pt idx="1834">
                  <c:v>-1.7589156043246672E-2</c:v>
                </c:pt>
                <c:pt idx="1835">
                  <c:v>-2.7266754270696511E-2</c:v>
                </c:pt>
                <c:pt idx="1836">
                  <c:v>-8.4430935494760485E-4</c:v>
                </c:pt>
                <c:pt idx="1837">
                  <c:v>5.4081460199425432E-3</c:v>
                </c:pt>
                <c:pt idx="1838">
                  <c:v>1.5128593040846579E-3</c:v>
                </c:pt>
                <c:pt idx="1839">
                  <c:v>1.1245384357166863E-2</c:v>
                </c:pt>
                <c:pt idx="1840">
                  <c:v>-7.4688796680498397E-3</c:v>
                </c:pt>
                <c:pt idx="1841">
                  <c:v>1.505016722408084E-3</c:v>
                </c:pt>
                <c:pt idx="1842">
                  <c:v>-2.1038570712973752E-2</c:v>
                </c:pt>
                <c:pt idx="1843">
                  <c:v>1.1598157939621349E-2</c:v>
                </c:pt>
                <c:pt idx="1844">
                  <c:v>-1.6017534985668568E-2</c:v>
                </c:pt>
                <c:pt idx="1845">
                  <c:v>1.0795065113091203E-2</c:v>
                </c:pt>
                <c:pt idx="1846">
                  <c:v>1.0679776233259797E-2</c:v>
                </c:pt>
                <c:pt idx="1847">
                  <c:v>-2.1133847702113351E-2</c:v>
                </c:pt>
                <c:pt idx="1848">
                  <c:v>1.8505825908156241E-2</c:v>
                </c:pt>
                <c:pt idx="1849">
                  <c:v>-1.5141318977119761E-2</c:v>
                </c:pt>
                <c:pt idx="1850">
                  <c:v>-8.5411684318409907E-4</c:v>
                </c:pt>
                <c:pt idx="1851">
                  <c:v>1.1625918960506064E-2</c:v>
                </c:pt>
                <c:pt idx="1852">
                  <c:v>8.4502281561597359E-4</c:v>
                </c:pt>
                <c:pt idx="1853">
                  <c:v>-1.0300574130361355E-2</c:v>
                </c:pt>
                <c:pt idx="1854">
                  <c:v>-1.5355741341067446E-3</c:v>
                </c:pt>
                <c:pt idx="1855">
                  <c:v>-6.3226247436774527E-3</c:v>
                </c:pt>
                <c:pt idx="1856">
                  <c:v>-1.8400687876182292E-2</c:v>
                </c:pt>
                <c:pt idx="1857">
                  <c:v>6.482130343377795E-3</c:v>
                </c:pt>
                <c:pt idx="1858">
                  <c:v>-2.1061792863359456E-2</c:v>
                </c:pt>
                <c:pt idx="1859">
                  <c:v>6.2766714082503575E-2</c:v>
                </c:pt>
                <c:pt idx="1860">
                  <c:v>-4.6846243935084681E-3</c:v>
                </c:pt>
                <c:pt idx="1861">
                  <c:v>1.6809547823163796E-3</c:v>
                </c:pt>
                <c:pt idx="1862">
                  <c:v>-1.7284779325390184E-2</c:v>
                </c:pt>
                <c:pt idx="1863">
                  <c:v>-2.0491803278688572E-2</c:v>
                </c:pt>
                <c:pt idx="1864">
                  <c:v>8.8912133891213049E-3</c:v>
                </c:pt>
                <c:pt idx="1865">
                  <c:v>-4.1472265422497819E-3</c:v>
                </c:pt>
                <c:pt idx="1866">
                  <c:v>8.6760367863954809E-4</c:v>
                </c:pt>
                <c:pt idx="1867">
                  <c:v>1.0575589459084595E-2</c:v>
                </c:pt>
                <c:pt idx="1868">
                  <c:v>6.8622405215301339E-4</c:v>
                </c:pt>
                <c:pt idx="1869">
                  <c:v>6.3432196125493669E-3</c:v>
                </c:pt>
                <c:pt idx="1870">
                  <c:v>2.0613287904599552E-2</c:v>
                </c:pt>
                <c:pt idx="1871">
                  <c:v>-3.0045067601402057E-3</c:v>
                </c:pt>
                <c:pt idx="1872">
                  <c:v>1.1719403984597403E-2</c:v>
                </c:pt>
                <c:pt idx="1873">
                  <c:v>-1.3900380605659379E-2</c:v>
                </c:pt>
                <c:pt idx="1874">
                  <c:v>-8.5584829669408478E-3</c:v>
                </c:pt>
                <c:pt idx="1875">
                  <c:v>1.6418415707515215E-2</c:v>
                </c:pt>
                <c:pt idx="1876">
                  <c:v>-6.9941715237301352E-3</c:v>
                </c:pt>
                <c:pt idx="1877">
                  <c:v>-1.9453295321147136E-2</c:v>
                </c:pt>
                <c:pt idx="1878">
                  <c:v>4.7887805712331305E-3</c:v>
                </c:pt>
                <c:pt idx="1879">
                  <c:v>-1.7361702127659629E-2</c:v>
                </c:pt>
                <c:pt idx="1880">
                  <c:v>5.5430452104625032E-3</c:v>
                </c:pt>
                <c:pt idx="1881">
                  <c:v>1.4470284237726158E-2</c:v>
                </c:pt>
                <c:pt idx="1882">
                  <c:v>-1.8169468500594334E-2</c:v>
                </c:pt>
                <c:pt idx="1883">
                  <c:v>-3.9778623313731732E-3</c:v>
                </c:pt>
                <c:pt idx="1884">
                  <c:v>8.8557041152977599E-3</c:v>
                </c:pt>
                <c:pt idx="1885">
                  <c:v>2.4096385542168772E-3</c:v>
                </c:pt>
                <c:pt idx="1886">
                  <c:v>-4.807692307692327E-3</c:v>
                </c:pt>
                <c:pt idx="1887">
                  <c:v>4.830917874396155E-3</c:v>
                </c:pt>
                <c:pt idx="1888">
                  <c:v>-3.9491758241758925E-3</c:v>
                </c:pt>
                <c:pt idx="1889">
                  <c:v>1.4307877952077322E-2</c:v>
                </c:pt>
                <c:pt idx="1890">
                  <c:v>-3.0761386811692763E-2</c:v>
                </c:pt>
                <c:pt idx="1891">
                  <c:v>-1.5781167806418273E-3</c:v>
                </c:pt>
                <c:pt idx="1892">
                  <c:v>8.0786793115560397E-3</c:v>
                </c:pt>
                <c:pt idx="1893">
                  <c:v>8.7108013937289657E-4</c:v>
                </c:pt>
                <c:pt idx="1894">
                  <c:v>-1.0617928633594419E-2</c:v>
                </c:pt>
                <c:pt idx="1895">
                  <c:v>6.685432793807098E-3</c:v>
                </c:pt>
                <c:pt idx="1896">
                  <c:v>4.0195735756729115E-3</c:v>
                </c:pt>
                <c:pt idx="1897">
                  <c:v>-4.0034812880766577E-3</c:v>
                </c:pt>
                <c:pt idx="1898">
                  <c:v>3.0059419783292535E-2</c:v>
                </c:pt>
                <c:pt idx="1899">
                  <c:v>6.7865626060398959E-4</c:v>
                </c:pt>
                <c:pt idx="1900">
                  <c:v>-4.7473719905051547E-3</c:v>
                </c:pt>
                <c:pt idx="1901">
                  <c:v>1.5843270868824526E-2</c:v>
                </c:pt>
                <c:pt idx="1902">
                  <c:v>-1.0900553412711816E-2</c:v>
                </c:pt>
                <c:pt idx="1903">
                  <c:v>9.4947439810105505E-3</c:v>
                </c:pt>
                <c:pt idx="1904">
                  <c:v>7.8938528720187921E-3</c:v>
                </c:pt>
                <c:pt idx="1905">
                  <c:v>1.4997500416597802E-3</c:v>
                </c:pt>
                <c:pt idx="1906">
                  <c:v>5.9567387687187993E-2</c:v>
                </c:pt>
                <c:pt idx="1907">
                  <c:v>-6.5954773869347002E-3</c:v>
                </c:pt>
                <c:pt idx="1908">
                  <c:v>3.0983243755927932E-2</c:v>
                </c:pt>
                <c:pt idx="1909">
                  <c:v>-9.3529592149647258E-3</c:v>
                </c:pt>
                <c:pt idx="1910">
                  <c:v>7.2744157251199331E-3</c:v>
                </c:pt>
                <c:pt idx="1911">
                  <c:v>-6.4535955746773468E-3</c:v>
                </c:pt>
                <c:pt idx="1912">
                  <c:v>2.7837921435200563E-3</c:v>
                </c:pt>
                <c:pt idx="1913">
                  <c:v>2.020357803824803E-2</c:v>
                </c:pt>
                <c:pt idx="1914">
                  <c:v>2.7210884353740376E-3</c:v>
                </c:pt>
                <c:pt idx="1915">
                  <c:v>1.5528418513493158E-2</c:v>
                </c:pt>
                <c:pt idx="1916">
                  <c:v>1.3806413301662809E-2</c:v>
                </c:pt>
                <c:pt idx="1917">
                  <c:v>-4.8323326987847774E-3</c:v>
                </c:pt>
                <c:pt idx="1918">
                  <c:v>7.5044143613891287E-3</c:v>
                </c:pt>
                <c:pt idx="1919">
                  <c:v>-1.898641740908423E-2</c:v>
                </c:pt>
                <c:pt idx="1920">
                  <c:v>-4.9129075480124802E-3</c:v>
                </c:pt>
                <c:pt idx="1921">
                  <c:v>2.0945541591861246E-3</c:v>
                </c:pt>
                <c:pt idx="1922">
                  <c:v>4.180352343983295E-3</c:v>
                </c:pt>
                <c:pt idx="1923">
                  <c:v>-1.6503122212310428E-2</c:v>
                </c:pt>
                <c:pt idx="1924">
                  <c:v>-2.1164021164021248E-3</c:v>
                </c:pt>
                <c:pt idx="1925">
                  <c:v>-1.8330555976367336E-2</c:v>
                </c:pt>
                <c:pt idx="1926">
                  <c:v>-2.1604938271605027E-3</c:v>
                </c:pt>
                <c:pt idx="1927">
                  <c:v>1.3918960717600281E-3</c:v>
                </c:pt>
                <c:pt idx="1928">
                  <c:v>-1.1428571428571349E-2</c:v>
                </c:pt>
                <c:pt idx="1929">
                  <c:v>-8.748633026089709E-3</c:v>
                </c:pt>
                <c:pt idx="1930">
                  <c:v>-1.1032308904649374E-2</c:v>
                </c:pt>
                <c:pt idx="1931">
                  <c:v>3.6653386454182767E-3</c:v>
                </c:pt>
                <c:pt idx="1932">
                  <c:v>8.2565893934582902E-3</c:v>
                </c:pt>
                <c:pt idx="1933">
                  <c:v>2.0472440944881844E-2</c:v>
                </c:pt>
                <c:pt idx="1934">
                  <c:v>-2.9475308641975256E-2</c:v>
                </c:pt>
                <c:pt idx="1935">
                  <c:v>-3.6571792017809504E-3</c:v>
                </c:pt>
                <c:pt idx="1936">
                  <c:v>1.0373443983402581E-2</c:v>
                </c:pt>
                <c:pt idx="1937">
                  <c:v>-2.7167903964618524E-2</c:v>
                </c:pt>
                <c:pt idx="1938">
                  <c:v>-1.964604643610977E-2</c:v>
                </c:pt>
                <c:pt idx="1939">
                  <c:v>-1.0102683007618407E-2</c:v>
                </c:pt>
                <c:pt idx="1940">
                  <c:v>-1.9407729630249351E-2</c:v>
                </c:pt>
                <c:pt idx="1941">
                  <c:v>1.8256270261047609E-2</c:v>
                </c:pt>
                <c:pt idx="1942">
                  <c:v>-3.8538873994637545E-3</c:v>
                </c:pt>
                <c:pt idx="1943">
                  <c:v>-1.0933557611438278E-2</c:v>
                </c:pt>
                <c:pt idx="1944">
                  <c:v>-1.343537414965985E-2</c:v>
                </c:pt>
                <c:pt idx="1945">
                  <c:v>-4.137217721082484E-3</c:v>
                </c:pt>
                <c:pt idx="1946">
                  <c:v>-1.4367318677514373E-2</c:v>
                </c:pt>
                <c:pt idx="1947">
                  <c:v>4.0393396557780823E-3</c:v>
                </c:pt>
                <c:pt idx="1948">
                  <c:v>6.4719258352282216E-3</c:v>
                </c:pt>
                <c:pt idx="1949">
                  <c:v>1.6162669447340974E-2</c:v>
                </c:pt>
                <c:pt idx="1950">
                  <c:v>-8.722421754745989E-3</c:v>
                </c:pt>
                <c:pt idx="1951">
                  <c:v>-1.2077294685990387E-2</c:v>
                </c:pt>
                <c:pt idx="1952">
                  <c:v>-1.7813482361159552E-2</c:v>
                </c:pt>
                <c:pt idx="1953">
                  <c:v>2.4893314366998677E-3</c:v>
                </c:pt>
                <c:pt idx="1954">
                  <c:v>1.5963107484923075E-3</c:v>
                </c:pt>
                <c:pt idx="1955">
                  <c:v>9.9167699663538569E-3</c:v>
                </c:pt>
                <c:pt idx="1956">
                  <c:v>-6.4878134315273462E-3</c:v>
                </c:pt>
                <c:pt idx="1957">
                  <c:v>1.6413695728909404E-2</c:v>
                </c:pt>
                <c:pt idx="1958">
                  <c:v>6.4247265150199238E-3</c:v>
                </c:pt>
                <c:pt idx="1959">
                  <c:v>-1.3630089717046224E-2</c:v>
                </c:pt>
                <c:pt idx="1960">
                  <c:v>1.1369599440265849E-2</c:v>
                </c:pt>
                <c:pt idx="1961">
                  <c:v>1.5219647180906305E-2</c:v>
                </c:pt>
                <c:pt idx="1962">
                  <c:v>-1.4991482112436158E-2</c:v>
                </c:pt>
                <c:pt idx="1963">
                  <c:v>2.9747492217225852E-2</c:v>
                </c:pt>
                <c:pt idx="1964">
                  <c:v>8.3977158212973234E-4</c:v>
                </c:pt>
                <c:pt idx="1965">
                  <c:v>7.7194160093974444E-3</c:v>
                </c:pt>
                <c:pt idx="1966">
                  <c:v>2.1815154038301456E-2</c:v>
                </c:pt>
                <c:pt idx="1967">
                  <c:v>-6.1929595827901326E-3</c:v>
                </c:pt>
                <c:pt idx="1968">
                  <c:v>2.5254181698917782E-2</c:v>
                </c:pt>
                <c:pt idx="1969">
                  <c:v>-2.3032629558541344E-2</c:v>
                </c:pt>
                <c:pt idx="1970">
                  <c:v>1.1296660117878271E-2</c:v>
                </c:pt>
                <c:pt idx="1971">
                  <c:v>-2.9140359397765857E-3</c:v>
                </c:pt>
                <c:pt idx="1972">
                  <c:v>9.0923851274556777E-3</c:v>
                </c:pt>
                <c:pt idx="1973">
                  <c:v>5.9533386967016017E-3</c:v>
                </c:pt>
                <c:pt idx="1974">
                  <c:v>-1.2635956493922044E-2</c:v>
                </c:pt>
                <c:pt idx="1975">
                  <c:v>1.7009557751498532E-2</c:v>
                </c:pt>
                <c:pt idx="1976">
                  <c:v>2.2937241159604934E-2</c:v>
                </c:pt>
                <c:pt idx="1977">
                  <c:v>-2.9585798816567695E-3</c:v>
                </c:pt>
                <c:pt idx="1978">
                  <c:v>1.2806496954552446E-2</c:v>
                </c:pt>
                <c:pt idx="1979">
                  <c:v>6.6306861989206918E-3</c:v>
                </c:pt>
                <c:pt idx="1980">
                  <c:v>1.3939950980392104E-2</c:v>
                </c:pt>
                <c:pt idx="1981">
                  <c:v>-7.5540111799361168E-4</c:v>
                </c:pt>
                <c:pt idx="1982">
                  <c:v>2.1167221046265584E-3</c:v>
                </c:pt>
                <c:pt idx="1983">
                  <c:v>5.1297525648763337E-3</c:v>
                </c:pt>
                <c:pt idx="1984">
                  <c:v>-7.5052536775760078E-4</c:v>
                </c:pt>
                <c:pt idx="1985">
                  <c:v>1.0815682739973157E-2</c:v>
                </c:pt>
                <c:pt idx="1986">
                  <c:v>-7.430524595038098E-4</c:v>
                </c:pt>
                <c:pt idx="1987">
                  <c:v>-2.8256989886971703E-3</c:v>
                </c:pt>
                <c:pt idx="1988">
                  <c:v>4.4444444444444509E-2</c:v>
                </c:pt>
                <c:pt idx="1989">
                  <c:v>6.2259031843495634E-2</c:v>
                </c:pt>
                <c:pt idx="1990">
                  <c:v>-1.8013173813684679E-2</c:v>
                </c:pt>
                <c:pt idx="1991">
                  <c:v>-1.7111567419575632E-2</c:v>
                </c:pt>
                <c:pt idx="1992">
                  <c:v>2.9387186629526454E-2</c:v>
                </c:pt>
                <c:pt idx="1993">
                  <c:v>1.5559464213232387E-2</c:v>
                </c:pt>
                <c:pt idx="1994">
                  <c:v>2.5579536370903298E-2</c:v>
                </c:pt>
                <c:pt idx="1995">
                  <c:v>3.9230969082878618E-2</c:v>
                </c:pt>
                <c:pt idx="1996">
                  <c:v>1.9749999999999979E-2</c:v>
                </c:pt>
                <c:pt idx="1997">
                  <c:v>-9.1689139494974314E-2</c:v>
                </c:pt>
                <c:pt idx="1998">
                  <c:v>-7.2469635627530241E-2</c:v>
                </c:pt>
                <c:pt idx="1999">
                  <c:v>-8.729812309035366E-2</c:v>
                </c:pt>
                <c:pt idx="2000">
                  <c:v>8.4489080184919681E-3</c:v>
                </c:pt>
                <c:pt idx="2001">
                  <c:v>-2.9560543787543431E-2</c:v>
                </c:pt>
                <c:pt idx="2002">
                  <c:v>2.1827659227887219E-2</c:v>
                </c:pt>
                <c:pt idx="2003">
                  <c:v>-2.2796110314044313E-2</c:v>
                </c:pt>
                <c:pt idx="2004">
                  <c:v>-2.0391517128874388E-2</c:v>
                </c:pt>
                <c:pt idx="2005">
                  <c:v>1.7485428809325635E-2</c:v>
                </c:pt>
                <c:pt idx="2006">
                  <c:v>-3.207855973813422E-2</c:v>
                </c:pt>
                <c:pt idx="2007">
                  <c:v>-5.7490700033818636E-3</c:v>
                </c:pt>
                <c:pt idx="2008">
                  <c:v>5.1360544217687133E-2</c:v>
                </c:pt>
                <c:pt idx="2009">
                  <c:v>5.0469103849886725E-2</c:v>
                </c:pt>
                <c:pt idx="2010">
                  <c:v>2.3714197720973305E-2</c:v>
                </c:pt>
                <c:pt idx="2011">
                  <c:v>-5.1143200962696055E-3</c:v>
                </c:pt>
                <c:pt idx="2012">
                  <c:v>5.4429996976111193E-2</c:v>
                </c:pt>
                <c:pt idx="2013">
                  <c:v>-1.8640665328362449E-2</c:v>
                </c:pt>
                <c:pt idx="2014">
                  <c:v>-6.282875511396736E-3</c:v>
                </c:pt>
                <c:pt idx="2015">
                  <c:v>1.4850757241581986E-2</c:v>
                </c:pt>
                <c:pt idx="2016">
                  <c:v>-2.086351782092144E-2</c:v>
                </c:pt>
                <c:pt idx="2017">
                  <c:v>-2.8114826871855243E-3</c:v>
                </c:pt>
                <c:pt idx="2018">
                  <c:v>2.0626205668496819E-2</c:v>
                </c:pt>
                <c:pt idx="2019">
                  <c:v>-4.9578365804012745E-2</c:v>
                </c:pt>
                <c:pt idx="2020">
                  <c:v>3.1665901789811733E-2</c:v>
                </c:pt>
                <c:pt idx="2021">
                  <c:v>-4.3001186239619224E-3</c:v>
                </c:pt>
                <c:pt idx="2022">
                  <c:v>-3.5740878629934338E-3</c:v>
                </c:pt>
                <c:pt idx="2023">
                  <c:v>-4.0203258107906113E-2</c:v>
                </c:pt>
                <c:pt idx="2024">
                  <c:v>1.868576767362197E-2</c:v>
                </c:pt>
                <c:pt idx="2025">
                  <c:v>4.4328951391010701E-3</c:v>
                </c:pt>
                <c:pt idx="2026">
                  <c:v>4.9611931212905275E-2</c:v>
                </c:pt>
                <c:pt idx="2027">
                  <c:v>-1.8123821951573148E-2</c:v>
                </c:pt>
                <c:pt idx="2028">
                  <c:v>-3.5440047253395583E-3</c:v>
                </c:pt>
                <c:pt idx="2029">
                  <c:v>1.9264967397747437E-2</c:v>
                </c:pt>
                <c:pt idx="2030">
                  <c:v>-1.5993021227100817E-2</c:v>
                </c:pt>
                <c:pt idx="2031">
                  <c:v>-9.3085106382980141E-3</c:v>
                </c:pt>
                <c:pt idx="2032">
                  <c:v>-1.7897091722595123E-2</c:v>
                </c:pt>
                <c:pt idx="2033">
                  <c:v>2.9916476841305984E-2</c:v>
                </c:pt>
                <c:pt idx="2034">
                  <c:v>6.3403125921558078E-3</c:v>
                </c:pt>
                <c:pt idx="2035">
                  <c:v>1.5531135531135564E-2</c:v>
                </c:pt>
                <c:pt idx="2036">
                  <c:v>0</c:v>
                </c:pt>
                <c:pt idx="2037">
                  <c:v>2.3517529937959823E-2</c:v>
                </c:pt>
                <c:pt idx="2038">
                  <c:v>-9.5855652664222253E-3</c:v>
                </c:pt>
                <c:pt idx="2039">
                  <c:v>2.8038713350412733E-2</c:v>
                </c:pt>
                <c:pt idx="2040">
                  <c:v>0</c:v>
                </c:pt>
                <c:pt idx="2041">
                  <c:v>-7.8914578430016244E-3</c:v>
                </c:pt>
                <c:pt idx="2042">
                  <c:v>1.3954786491766676E-2</c:v>
                </c:pt>
                <c:pt idx="2043">
                  <c:v>1.7203413157170385E-2</c:v>
                </c:pt>
                <c:pt idx="2044">
                  <c:v>-1.9483155188743037E-2</c:v>
                </c:pt>
                <c:pt idx="2045">
                  <c:v>-1.9318338622878511E-3</c:v>
                </c:pt>
                <c:pt idx="2046">
                  <c:v>-5.6408129406885089E-2</c:v>
                </c:pt>
                <c:pt idx="2047">
                  <c:v>2.6666666666666568E-2</c:v>
                </c:pt>
                <c:pt idx="2048">
                  <c:v>7.1357214214373308E-4</c:v>
                </c:pt>
                <c:pt idx="2049">
                  <c:v>4.8488305761550084E-3</c:v>
                </c:pt>
                <c:pt idx="2050">
                  <c:v>1.9727504967357375E-2</c:v>
                </c:pt>
                <c:pt idx="2051">
                  <c:v>1.7258176757133044E-2</c:v>
                </c:pt>
                <c:pt idx="2052">
                  <c:v>-1.9564919961691157E-2</c:v>
                </c:pt>
                <c:pt idx="2053">
                  <c:v>1.0047446274071991E-2</c:v>
                </c:pt>
                <c:pt idx="2054">
                  <c:v>1.3815971262779773E-2</c:v>
                </c:pt>
                <c:pt idx="2055">
                  <c:v>1.0493322431180297E-2</c:v>
                </c:pt>
                <c:pt idx="2056">
                  <c:v>-1.7532029669588823E-2</c:v>
                </c:pt>
                <c:pt idx="2057">
                  <c:v>-2.6080988332189119E-3</c:v>
                </c:pt>
                <c:pt idx="2058">
                  <c:v>2.2433250756950313E-2</c:v>
                </c:pt>
                <c:pt idx="2059">
                  <c:v>-1.6152914254946867E-2</c:v>
                </c:pt>
                <c:pt idx="2060">
                  <c:v>2.7363524421945935E-3</c:v>
                </c:pt>
                <c:pt idx="2061">
                  <c:v>2.5515077091008188E-2</c:v>
                </c:pt>
                <c:pt idx="2062">
                  <c:v>2.8073443320915374E-2</c:v>
                </c:pt>
                <c:pt idx="2063">
                  <c:v>9.8356412579268179E-3</c:v>
                </c:pt>
                <c:pt idx="2064">
                  <c:v>3.2679738562091463E-2</c:v>
                </c:pt>
                <c:pt idx="2065">
                  <c:v>1.1169024571854483E-3</c:v>
                </c:pt>
                <c:pt idx="2066">
                  <c:v>-7.6856328250899282E-3</c:v>
                </c:pt>
                <c:pt idx="2067">
                  <c:v>6.6208619612742178E-3</c:v>
                </c:pt>
                <c:pt idx="2068">
                  <c:v>-1.1293124844874616E-2</c:v>
                </c:pt>
                <c:pt idx="2069">
                  <c:v>1.1422116229446423E-2</c:v>
                </c:pt>
                <c:pt idx="2070">
                  <c:v>2.3827252419955345E-2</c:v>
                </c:pt>
                <c:pt idx="2071">
                  <c:v>-1.5757575757575724E-2</c:v>
                </c:pt>
                <c:pt idx="2072">
                  <c:v>-7.6354679802956224E-3</c:v>
                </c:pt>
                <c:pt idx="2073">
                  <c:v>-2.6805658972449697E-2</c:v>
                </c:pt>
                <c:pt idx="2074">
                  <c:v>2.4228513134404196E-3</c:v>
                </c:pt>
                <c:pt idx="2075">
                  <c:v>-1.3993130644956039E-2</c:v>
                </c:pt>
                <c:pt idx="2076">
                  <c:v>1.4836795252225409E-2</c:v>
                </c:pt>
                <c:pt idx="2077">
                  <c:v>1.5891177218408339E-2</c:v>
                </c:pt>
                <c:pt idx="2078">
                  <c:v>2.3776748842447471E-3</c:v>
                </c:pt>
                <c:pt idx="2079">
                  <c:v>5.9925093632959298E-3</c:v>
                </c:pt>
                <c:pt idx="2080">
                  <c:v>1.5388433854554417E-2</c:v>
                </c:pt>
                <c:pt idx="2081">
                  <c:v>-4.0332437056954081E-3</c:v>
                </c:pt>
                <c:pt idx="2082">
                  <c:v>-3.5587188612098671E-3</c:v>
                </c:pt>
                <c:pt idx="2083">
                  <c:v>6.1576354679799454E-4</c:v>
                </c:pt>
                <c:pt idx="2084">
                  <c:v>9.9692307692307979E-3</c:v>
                </c:pt>
                <c:pt idx="2085">
                  <c:v>1.4623446258835033E-2</c:v>
                </c:pt>
                <c:pt idx="2086">
                  <c:v>3.3389382656737944E-2</c:v>
                </c:pt>
                <c:pt idx="2087">
                  <c:v>-3.7889353788935438E-2</c:v>
                </c:pt>
                <c:pt idx="2088">
                  <c:v>5.7985020536361924E-3</c:v>
                </c:pt>
                <c:pt idx="2089">
                  <c:v>-4.7201537352870603E-2</c:v>
                </c:pt>
                <c:pt idx="2090">
                  <c:v>2.7228034791377746E-2</c:v>
                </c:pt>
                <c:pt idx="2091">
                  <c:v>-1.1780586575039807E-2</c:v>
                </c:pt>
                <c:pt idx="2092">
                  <c:v>-4.7187383583757042E-3</c:v>
                </c:pt>
                <c:pt idx="2093">
                  <c:v>1.8465377417342353E-2</c:v>
                </c:pt>
                <c:pt idx="2094">
                  <c:v>-2.4010780350361312E-2</c:v>
                </c:pt>
                <c:pt idx="2095">
                  <c:v>-6.6524413204468577E-3</c:v>
                </c:pt>
                <c:pt idx="2096">
                  <c:v>2.9062421026029784E-2</c:v>
                </c:pt>
                <c:pt idx="2097">
                  <c:v>-1.9400785854616874E-2</c:v>
                </c:pt>
                <c:pt idx="2098">
                  <c:v>-1.2021036814425167E-2</c:v>
                </c:pt>
                <c:pt idx="2099">
                  <c:v>-6.7173637515842979E-3</c:v>
                </c:pt>
                <c:pt idx="2100">
                  <c:v>1.2759984688017647E-3</c:v>
                </c:pt>
                <c:pt idx="2101">
                  <c:v>2.8673378361157131E-2</c:v>
                </c:pt>
                <c:pt idx="2102">
                  <c:v>-2.552031714568883E-2</c:v>
                </c:pt>
                <c:pt idx="2103">
                  <c:v>-2.0086448004068121E-2</c:v>
                </c:pt>
                <c:pt idx="2104">
                  <c:v>-6.4867669953291591E-4</c:v>
                </c:pt>
                <c:pt idx="2105">
                  <c:v>-2.7391925223938716E-2</c:v>
                </c:pt>
                <c:pt idx="2106">
                  <c:v>1.9754404698344954E-2</c:v>
                </c:pt>
                <c:pt idx="2107">
                  <c:v>2.8272251308900476E-2</c:v>
                </c:pt>
                <c:pt idx="2108">
                  <c:v>-1.7820773930753637E-3</c:v>
                </c:pt>
                <c:pt idx="2109">
                  <c:v>2.1423106350420718E-2</c:v>
                </c:pt>
                <c:pt idx="2110">
                  <c:v>-1.1985018726591683E-2</c:v>
                </c:pt>
                <c:pt idx="2111">
                  <c:v>2.7798837503158993E-2</c:v>
                </c:pt>
                <c:pt idx="2112">
                  <c:v>3.774280796656003E-2</c:v>
                </c:pt>
                <c:pt idx="2113">
                  <c:v>1.777040634995921E-3</c:v>
                </c:pt>
                <c:pt idx="2114">
                  <c:v>3.4295175023650905E-3</c:v>
                </c:pt>
                <c:pt idx="2115">
                  <c:v>-1.6971125515615765E-2</c:v>
                </c:pt>
                <c:pt idx="2116">
                  <c:v>-3.6206689845342241E-2</c:v>
                </c:pt>
                <c:pt idx="2117">
                  <c:v>-1.7912675705933544E-2</c:v>
                </c:pt>
                <c:pt idx="2118">
                  <c:v>-9.753008233058847E-3</c:v>
                </c:pt>
                <c:pt idx="2119">
                  <c:v>6.1396776669223555E-3</c:v>
                </c:pt>
                <c:pt idx="2120">
                  <c:v>2.0086448004068121E-2</c:v>
                </c:pt>
                <c:pt idx="2121">
                  <c:v>1.769690927218347E-2</c:v>
                </c:pt>
                <c:pt idx="2122">
                  <c:v>-2.3389664462405053E-2</c:v>
                </c:pt>
                <c:pt idx="2123">
                  <c:v>2.1442006269592397E-2</c:v>
                </c:pt>
                <c:pt idx="2124">
                  <c:v>-7.7338571077829061E-3</c:v>
                </c:pt>
                <c:pt idx="2125">
                  <c:v>6.5569714215019314E-3</c:v>
                </c:pt>
                <c:pt idx="2126">
                  <c:v>1.4503441494592021E-2</c:v>
                </c:pt>
                <c:pt idx="2127">
                  <c:v>4.1192149260963068E-3</c:v>
                </c:pt>
                <c:pt idx="2128">
                  <c:v>-5.3088803088802818E-3</c:v>
                </c:pt>
                <c:pt idx="2129">
                  <c:v>-1.7831149927219785E-2</c:v>
                </c:pt>
                <c:pt idx="2130">
                  <c:v>1.3955786093614864E-2</c:v>
                </c:pt>
                <c:pt idx="2131">
                  <c:v>-3.3982947624847652E-2</c:v>
                </c:pt>
                <c:pt idx="2132">
                  <c:v>-4.2869751607616116E-3</c:v>
                </c:pt>
                <c:pt idx="2133">
                  <c:v>2.1653792579460655E-2</c:v>
                </c:pt>
                <c:pt idx="2134">
                  <c:v>1.8591968269706428E-3</c:v>
                </c:pt>
                <c:pt idx="2135">
                  <c:v>-2.301125819621427E-2</c:v>
                </c:pt>
                <c:pt idx="2136">
                  <c:v>3.6469545396986137E-2</c:v>
                </c:pt>
                <c:pt idx="2137">
                  <c:v>1.6737935247403843E-2</c:v>
                </c:pt>
                <c:pt idx="2138">
                  <c:v>2.4032684450853502E-3</c:v>
                </c:pt>
                <c:pt idx="2139">
                  <c:v>-1.8820426756173667E-2</c:v>
                </c:pt>
                <c:pt idx="2140">
                  <c:v>-2.1502748930971181E-2</c:v>
                </c:pt>
                <c:pt idx="2141">
                  <c:v>2.9341990260956352E-2</c:v>
                </c:pt>
                <c:pt idx="2142">
                  <c:v>1.1887433284813245E-2</c:v>
                </c:pt>
                <c:pt idx="2143">
                  <c:v>-5.9937664828574875E-4</c:v>
                </c:pt>
                <c:pt idx="2144">
                  <c:v>-1.0555355643516968E-2</c:v>
                </c:pt>
                <c:pt idx="2145">
                  <c:v>3.5155776457753214E-3</c:v>
                </c:pt>
                <c:pt idx="2146">
                  <c:v>1.7757912539260678E-2</c:v>
                </c:pt>
                <c:pt idx="2147">
                  <c:v>2.3145400593471845E-2</c:v>
                </c:pt>
                <c:pt idx="2148">
                  <c:v>2.3781902552204144E-2</c:v>
                </c:pt>
                <c:pt idx="2149">
                  <c:v>-5.665722379603077E-4</c:v>
                </c:pt>
                <c:pt idx="2150">
                  <c:v>1.9954648526076993E-2</c:v>
                </c:pt>
                <c:pt idx="2151">
                  <c:v>3.3125833703868429E-2</c:v>
                </c:pt>
                <c:pt idx="2152">
                  <c:v>-1.786098558209594E-2</c:v>
                </c:pt>
                <c:pt idx="2153">
                  <c:v>6.3540753724802617E-3</c:v>
                </c:pt>
                <c:pt idx="2154">
                  <c:v>1.3389941214892271E-2</c:v>
                </c:pt>
                <c:pt idx="2155">
                  <c:v>2.5781501772477698E-3</c:v>
                </c:pt>
                <c:pt idx="2156">
                  <c:v>3.2465445194471247E-2</c:v>
                </c:pt>
                <c:pt idx="2157">
                  <c:v>-6.6417600664176067E-3</c:v>
                </c:pt>
                <c:pt idx="2158">
                  <c:v>5.1086502298370251E-2</c:v>
                </c:pt>
                <c:pt idx="2159">
                  <c:v>7.663254149686903E-2</c:v>
                </c:pt>
                <c:pt idx="2160">
                  <c:v>-1.8002215657311565E-2</c:v>
                </c:pt>
                <c:pt idx="2161">
                  <c:v>-1.4665789226285628E-2</c:v>
                </c:pt>
                <c:pt idx="2162">
                  <c:v>3.0722259326400141E-2</c:v>
                </c:pt>
                <c:pt idx="2163">
                  <c:v>2.0827547903360177E-2</c:v>
                </c:pt>
                <c:pt idx="2164">
                  <c:v>-5.2321363801233187E-2</c:v>
                </c:pt>
                <c:pt idx="2165">
                  <c:v>-5.5497081618983667E-3</c:v>
                </c:pt>
                <c:pt idx="2166">
                  <c:v>3.8487443471567399E-2</c:v>
                </c:pt>
                <c:pt idx="2167">
                  <c:v>1.8530529046603226E-3</c:v>
                </c:pt>
                <c:pt idx="2168">
                  <c:v>3.6067696291501024E-3</c:v>
                </c:pt>
                <c:pt idx="2169">
                  <c:v>4.5152967194987941E-3</c:v>
                </c:pt>
                <c:pt idx="2170">
                  <c:v>1.1650307311255811E-2</c:v>
                </c:pt>
                <c:pt idx="2171">
                  <c:v>-5.3500181356547277E-3</c:v>
                </c:pt>
                <c:pt idx="2172">
                  <c:v>-2.5799981766797323E-2</c:v>
                </c:pt>
                <c:pt idx="2173">
                  <c:v>-9.3580385551183154E-4</c:v>
                </c:pt>
                <c:pt idx="2174">
                  <c:v>-7.3061071562383019E-3</c:v>
                </c:pt>
                <c:pt idx="2175">
                  <c:v>4.9726363464804642E-2</c:v>
                </c:pt>
                <c:pt idx="2176">
                  <c:v>-7.9101123595505217E-3</c:v>
                </c:pt>
                <c:pt idx="2177">
                  <c:v>6.2516988312041107E-3</c:v>
                </c:pt>
                <c:pt idx="2178">
                  <c:v>5.5375472717449949E-2</c:v>
                </c:pt>
                <c:pt idx="2179">
                  <c:v>9.9820834399795381E-3</c:v>
                </c:pt>
                <c:pt idx="2180">
                  <c:v>-7.6026355803336036E-4</c:v>
                </c:pt>
                <c:pt idx="2181">
                  <c:v>-3.3054357933891373E-2</c:v>
                </c:pt>
                <c:pt idx="2182">
                  <c:v>2.3867809057527577E-2</c:v>
                </c:pt>
                <c:pt idx="2183">
                  <c:v>-2.4165314661429411E-2</c:v>
                </c:pt>
                <c:pt idx="2184">
                  <c:v>2.9051452572628571E-2</c:v>
                </c:pt>
                <c:pt idx="2185">
                  <c:v>-3.8180272108843498E-2</c:v>
                </c:pt>
                <c:pt idx="2186">
                  <c:v>4.3320661303155768E-3</c:v>
                </c:pt>
                <c:pt idx="2187">
                  <c:v>-1.7605633802815902E-3</c:v>
                </c:pt>
                <c:pt idx="2188">
                  <c:v>1.4638447971781274E-2</c:v>
                </c:pt>
                <c:pt idx="2189">
                  <c:v>1.9555014774900053E-2</c:v>
                </c:pt>
                <c:pt idx="2190">
                  <c:v>-7.5014917739322775E-3</c:v>
                </c:pt>
                <c:pt idx="2191">
                  <c:v>2.3533453577256676E-2</c:v>
                </c:pt>
                <c:pt idx="2192">
                  <c:v>-1.3174456658555067E-2</c:v>
                </c:pt>
                <c:pt idx="2193">
                  <c:v>-2.9846938775510128E-2</c:v>
                </c:pt>
                <c:pt idx="2194">
                  <c:v>-9.4662108861425041E-3</c:v>
                </c:pt>
                <c:pt idx="2195">
                  <c:v>6.5746394124413701E-2</c:v>
                </c:pt>
                <c:pt idx="2196">
                  <c:v>3.9853869146463296E-3</c:v>
                </c:pt>
                <c:pt idx="2197">
                  <c:v>3.2252729077075801E-3</c:v>
                </c:pt>
                <c:pt idx="2198">
                  <c:v>3.1407138735471123E-2</c:v>
                </c:pt>
                <c:pt idx="2199">
                  <c:v>-1.326726342711006E-2</c:v>
                </c:pt>
                <c:pt idx="2200">
                  <c:v>-1.2635671472541618E-2</c:v>
                </c:pt>
                <c:pt idx="2201">
                  <c:v>-1.5258408531583259E-2</c:v>
                </c:pt>
                <c:pt idx="2202">
                  <c:v>-2.2742419193602165E-2</c:v>
                </c:pt>
                <c:pt idx="2203">
                  <c:v>2.830108260165368E-2</c:v>
                </c:pt>
                <c:pt idx="2204">
                  <c:v>2.918013761087632E-2</c:v>
                </c:pt>
                <c:pt idx="2205">
                  <c:v>8.5702778896496065E-2</c:v>
                </c:pt>
                <c:pt idx="2206">
                  <c:v>-3.5610950367237167E-3</c:v>
                </c:pt>
                <c:pt idx="2207">
                  <c:v>2.7622663986300408E-2</c:v>
                </c:pt>
                <c:pt idx="2208">
                  <c:v>-7.8249529053761226E-3</c:v>
                </c:pt>
                <c:pt idx="2209">
                  <c:v>1.2852344092303132E-2</c:v>
                </c:pt>
                <c:pt idx="2210">
                  <c:v>4.2537851478010339E-3</c:v>
                </c:pt>
                <c:pt idx="2211">
                  <c:v>-1.8235336348625113E-2</c:v>
                </c:pt>
                <c:pt idx="2212">
                  <c:v>-2.2888482632541101E-2</c:v>
                </c:pt>
                <c:pt idx="2213">
                  <c:v>-1.3171680886094828E-2</c:v>
                </c:pt>
                <c:pt idx="2214">
                  <c:v>-1.6305172152282766E-2</c:v>
                </c:pt>
                <c:pt idx="2215">
                  <c:v>9.0972168683985683E-3</c:v>
                </c:pt>
                <c:pt idx="2216">
                  <c:v>3.2775613110245405E-2</c:v>
                </c:pt>
                <c:pt idx="2217">
                  <c:v>1.7384228436159152E-2</c:v>
                </c:pt>
                <c:pt idx="2218">
                  <c:v>-6.3986039409583036E-3</c:v>
                </c:pt>
                <c:pt idx="2219">
                  <c:v>2.8613245517746039E-2</c:v>
                </c:pt>
                <c:pt idx="2220">
                  <c:v>2.2196926579396731E-2</c:v>
                </c:pt>
                <c:pt idx="2221">
                  <c:v>2.7143652561246265E-3</c:v>
                </c:pt>
                <c:pt idx="2222">
                  <c:v>-4.53945998472964E-2</c:v>
                </c:pt>
                <c:pt idx="2223">
                  <c:v>1.1342979713517068E-2</c:v>
                </c:pt>
                <c:pt idx="2224">
                  <c:v>-4.5653893162700368E-2</c:v>
                </c:pt>
                <c:pt idx="2225">
                  <c:v>-4.3694440259154175E-3</c:v>
                </c:pt>
                <c:pt idx="2226">
                  <c:v>-9.6095641646489881E-3</c:v>
                </c:pt>
                <c:pt idx="2227">
                  <c:v>-3.2852013140805131E-2</c:v>
                </c:pt>
                <c:pt idx="2228">
                  <c:v>-3.3177976143455273E-2</c:v>
                </c:pt>
                <c:pt idx="2229">
                  <c:v>4.3059073453713508E-2</c:v>
                </c:pt>
                <c:pt idx="2230">
                  <c:v>-1.9113269622434575E-2</c:v>
                </c:pt>
                <c:pt idx="2231">
                  <c:v>2.7311931001437372E-2</c:v>
                </c:pt>
                <c:pt idx="2232">
                  <c:v>-1.2904228855721258E-2</c:v>
                </c:pt>
                <c:pt idx="2233">
                  <c:v>2.0003150102378377E-2</c:v>
                </c:pt>
                <c:pt idx="2234">
                  <c:v>-2.2390364422484594E-3</c:v>
                </c:pt>
                <c:pt idx="2235">
                  <c:v>7.5059970595062987E-3</c:v>
                </c:pt>
                <c:pt idx="2236">
                  <c:v>8.2949308755761331E-3</c:v>
                </c:pt>
                <c:pt idx="2237">
                  <c:v>6.8555758683732032E-4</c:v>
                </c:pt>
                <c:pt idx="2238">
                  <c:v>-2.5957220065464037E-2</c:v>
                </c:pt>
                <c:pt idx="2239">
                  <c:v>-6.1112847764926488E-2</c:v>
                </c:pt>
                <c:pt idx="2240">
                  <c:v>-1.9477276510737503E-2</c:v>
                </c:pt>
                <c:pt idx="2241">
                  <c:v>5.2207130730050982E-2</c:v>
                </c:pt>
                <c:pt idx="2242">
                  <c:v>-5.7523194836627746E-2</c:v>
                </c:pt>
                <c:pt idx="2243">
                  <c:v>2.0116418421503243E-2</c:v>
                </c:pt>
                <c:pt idx="2244">
                  <c:v>8.139632457833338E-3</c:v>
                </c:pt>
                <c:pt idx="2245">
                  <c:v>1.4649575495255578E-2</c:v>
                </c:pt>
                <c:pt idx="2246">
                  <c:v>6.4889253486464279E-2</c:v>
                </c:pt>
                <c:pt idx="2247">
                  <c:v>-2.8118018642631581E-2</c:v>
                </c:pt>
                <c:pt idx="2248">
                  <c:v>6.2618896639188831E-3</c:v>
                </c:pt>
                <c:pt idx="2249">
                  <c:v>1.4730208743599767E-2</c:v>
                </c:pt>
                <c:pt idx="2250">
                  <c:v>5.4339388293744538E-3</c:v>
                </c:pt>
                <c:pt idx="2251">
                  <c:v>3.2736256948733632E-2</c:v>
                </c:pt>
                <c:pt idx="2252">
                  <c:v>2.5119617224880486E-2</c:v>
                </c:pt>
                <c:pt idx="2253">
                  <c:v>-5.0320886814468908E-3</c:v>
                </c:pt>
                <c:pt idx="2254">
                  <c:v>-8.6491240929414855E-3</c:v>
                </c:pt>
                <c:pt idx="2255">
                  <c:v>-8.7985212569315907E-3</c:v>
                </c:pt>
                <c:pt idx="2256">
                  <c:v>1.029389825451287E-2</c:v>
                </c:pt>
                <c:pt idx="2257">
                  <c:v>-1.8975191966922572E-2</c:v>
                </c:pt>
                <c:pt idx="2258">
                  <c:v>1.4901783698351694E-2</c:v>
                </c:pt>
                <c:pt idx="2259">
                  <c:v>2.9662588060808729E-3</c:v>
                </c:pt>
                <c:pt idx="2260">
                  <c:v>1.7523105360443658E-2</c:v>
                </c:pt>
                <c:pt idx="2261">
                  <c:v>5.0138061328295139E-3</c:v>
                </c:pt>
                <c:pt idx="2262">
                  <c:v>-2.4293254283855207E-2</c:v>
                </c:pt>
                <c:pt idx="2263">
                  <c:v>-6.8099296035568607E-2</c:v>
                </c:pt>
                <c:pt idx="2264">
                  <c:v>1.6539440203562326E-2</c:v>
                </c:pt>
                <c:pt idx="2265">
                  <c:v>1.0794743429286572E-2</c:v>
                </c:pt>
                <c:pt idx="2266">
                  <c:v>-6.1136047051539395E-3</c:v>
                </c:pt>
                <c:pt idx="2267">
                  <c:v>-4.3058475434088618E-2</c:v>
                </c:pt>
                <c:pt idx="2268">
                  <c:v>1.2855980471928383E-2</c:v>
                </c:pt>
                <c:pt idx="2269">
                  <c:v>-2.3055912596401065E-2</c:v>
                </c:pt>
                <c:pt idx="2270">
                  <c:v>4.1443960200641443E-2</c:v>
                </c:pt>
                <c:pt idx="2271">
                  <c:v>2.7319384129490785E-2</c:v>
                </c:pt>
                <c:pt idx="2272">
                  <c:v>2.0521097532856716E-2</c:v>
                </c:pt>
                <c:pt idx="2273">
                  <c:v>6.6275041421900542E-3</c:v>
                </c:pt>
                <c:pt idx="2274">
                  <c:v>0</c:v>
                </c:pt>
                <c:pt idx="2275">
                  <c:v>1.3317372437528065E-2</c:v>
                </c:pt>
                <c:pt idx="2276">
                  <c:v>-1.4028352037802549E-3</c:v>
                </c:pt>
                <c:pt idx="2277">
                  <c:v>-3.6968576709796672E-3</c:v>
                </c:pt>
                <c:pt idx="2278">
                  <c:v>-1.8330241187384036E-2</c:v>
                </c:pt>
                <c:pt idx="2279">
                  <c:v>-2.9482915028728059E-3</c:v>
                </c:pt>
                <c:pt idx="2280">
                  <c:v>-3.897187049814229E-2</c:v>
                </c:pt>
                <c:pt idx="2281">
                  <c:v>-2.9585798816568046E-2</c:v>
                </c:pt>
                <c:pt idx="2282">
                  <c:v>-4.3414634146341488E-2</c:v>
                </c:pt>
                <c:pt idx="2283">
                  <c:v>2.099269080401155E-2</c:v>
                </c:pt>
                <c:pt idx="2284">
                  <c:v>4.445184383584453E-2</c:v>
                </c:pt>
                <c:pt idx="2285">
                  <c:v>1.1795648362158316E-2</c:v>
                </c:pt>
                <c:pt idx="2286">
                  <c:v>-6.6167782591571522E-2</c:v>
                </c:pt>
                <c:pt idx="2287">
                  <c:v>-1.0544074230282582E-2</c:v>
                </c:pt>
                <c:pt idx="2288">
                  <c:v>0.1116794543904519</c:v>
                </c:pt>
                <c:pt idx="2289">
                  <c:v>1.595092024539865E-2</c:v>
                </c:pt>
                <c:pt idx="2290">
                  <c:v>8.9070048309179261E-3</c:v>
                </c:pt>
                <c:pt idx="2291">
                  <c:v>-5.1623522370192855E-3</c:v>
                </c:pt>
                <c:pt idx="2292">
                  <c:v>-2.1809430698653235E-3</c:v>
                </c:pt>
                <c:pt idx="2293">
                  <c:v>-1.718420259270426E-2</c:v>
                </c:pt>
                <c:pt idx="2294">
                  <c:v>1.2193251533742356E-2</c:v>
                </c:pt>
                <c:pt idx="2295">
                  <c:v>-1.0531100840972913E-2</c:v>
                </c:pt>
                <c:pt idx="2296">
                  <c:v>2.2741194486983148E-2</c:v>
                </c:pt>
                <c:pt idx="2297">
                  <c:v>8.0856479748447445E-3</c:v>
                </c:pt>
                <c:pt idx="2298">
                  <c:v>2.1314519123653949E-2</c:v>
                </c:pt>
                <c:pt idx="2299">
                  <c:v>1.8688190808609607E-2</c:v>
                </c:pt>
                <c:pt idx="2300">
                  <c:v>-3.4549218359625981E-2</c:v>
                </c:pt>
                <c:pt idx="2301">
                  <c:v>2.262476894639558E-2</c:v>
                </c:pt>
                <c:pt idx="2302">
                  <c:v>-1.0700600101221818E-2</c:v>
                </c:pt>
                <c:pt idx="2303">
                  <c:v>7.1621720382956198E-3</c:v>
                </c:pt>
                <c:pt idx="2304">
                  <c:v>2.1769102387345718E-3</c:v>
                </c:pt>
                <c:pt idx="2305">
                  <c:v>1.2888277459995457E-2</c:v>
                </c:pt>
                <c:pt idx="2306">
                  <c:v>1.9086425048252312E-2</c:v>
                </c:pt>
                <c:pt idx="2307">
                  <c:v>-4.5103815937149315E-2</c:v>
                </c:pt>
                <c:pt idx="2308">
                  <c:v>-4.3340924116653454E-3</c:v>
                </c:pt>
                <c:pt idx="2309">
                  <c:v>5.6883576803895594E-2</c:v>
                </c:pt>
                <c:pt idx="2310">
                  <c:v>2.0244328097730685E-3</c:v>
                </c:pt>
                <c:pt idx="2311">
                  <c:v>-1.1704054618921406E-2</c:v>
                </c:pt>
                <c:pt idx="2312">
                  <c:v>-2.2980403214436902E-2</c:v>
                </c:pt>
                <c:pt idx="2313">
                  <c:v>1.4430014430015662E-3</c:v>
                </c:pt>
                <c:pt idx="2314">
                  <c:v>4.2507204610949204E-3</c:v>
                </c:pt>
                <c:pt idx="2315">
                  <c:v>5.0218810531603205E-3</c:v>
                </c:pt>
                <c:pt idx="2316">
                  <c:v>-5.6392319223355844E-3</c:v>
                </c:pt>
                <c:pt idx="2317">
                  <c:v>1.2706389088298504E-2</c:v>
                </c:pt>
                <c:pt idx="2318">
                  <c:v>2.870915148507841E-2</c:v>
                </c:pt>
                <c:pt idx="2319">
                  <c:v>6.8908489525905674E-4</c:v>
                </c:pt>
                <c:pt idx="2320">
                  <c:v>1.1568654455309232E-2</c:v>
                </c:pt>
                <c:pt idx="2321">
                  <c:v>0</c:v>
                </c:pt>
                <c:pt idx="2322">
                  <c:v>4.2409802586793666E-2</c:v>
                </c:pt>
                <c:pt idx="2323">
                  <c:v>-1.0971070332397354E-2</c:v>
                </c:pt>
                <c:pt idx="2324">
                  <c:v>2.0864971937933477E-2</c:v>
                </c:pt>
                <c:pt idx="2325">
                  <c:v>-1.1512838755578559E-2</c:v>
                </c:pt>
                <c:pt idx="2326">
                  <c:v>3.2323496695674914E-2</c:v>
                </c:pt>
                <c:pt idx="2327">
                  <c:v>1.2676681244849378E-3</c:v>
                </c:pt>
                <c:pt idx="2328">
                  <c:v>8.1028043299360714E-3</c:v>
                </c:pt>
                <c:pt idx="2329">
                  <c:v>6.8445839874411519E-3</c:v>
                </c:pt>
                <c:pt idx="2330">
                  <c:v>2.0331794935761451E-2</c:v>
                </c:pt>
                <c:pt idx="2331">
                  <c:v>-2.1149144254278777E-2</c:v>
                </c:pt>
                <c:pt idx="2332">
                  <c:v>-6.2445360309725439E-4</c:v>
                </c:pt>
                <c:pt idx="2333">
                  <c:v>1.8745313671582817E-3</c:v>
                </c:pt>
                <c:pt idx="2334">
                  <c:v>-2.3450168392166588E-2</c:v>
                </c:pt>
                <c:pt idx="2335">
                  <c:v>-1.5774683867671471E-2</c:v>
                </c:pt>
                <c:pt idx="2336">
                  <c:v>-2.3684381286094382E-2</c:v>
                </c:pt>
                <c:pt idx="2337">
                  <c:v>8.5072444503522596E-3</c:v>
                </c:pt>
                <c:pt idx="2338">
                  <c:v>3.0644523527085653E-2</c:v>
                </c:pt>
                <c:pt idx="2339">
                  <c:v>-1.3300083125519434E-2</c:v>
                </c:pt>
                <c:pt idx="2340">
                  <c:v>-1.6006739679865198E-2</c:v>
                </c:pt>
                <c:pt idx="2341">
                  <c:v>1.7584299262381371E-2</c:v>
                </c:pt>
                <c:pt idx="2342">
                  <c:v>-3.1713157724417881E-3</c:v>
                </c:pt>
                <c:pt idx="2343">
                  <c:v>7.0120763537201919E-3</c:v>
                </c:pt>
                <c:pt idx="2344">
                  <c:v>3.3139909735654512E-2</c:v>
                </c:pt>
                <c:pt idx="2345">
                  <c:v>2.0344483275087311E-2</c:v>
                </c:pt>
                <c:pt idx="2346">
                  <c:v>-4.1712538226299653E-2</c:v>
                </c:pt>
                <c:pt idx="2347">
                  <c:v>9.9629818738830644E-2</c:v>
                </c:pt>
                <c:pt idx="2348">
                  <c:v>1.6657960415578411E-2</c:v>
                </c:pt>
                <c:pt idx="2349">
                  <c:v>-9.9851564284083177E-2</c:v>
                </c:pt>
                <c:pt idx="2350">
                  <c:v>-4.8265364368617912E-2</c:v>
                </c:pt>
                <c:pt idx="2351">
                  <c:v>-3.4186325469812047E-2</c:v>
                </c:pt>
                <c:pt idx="2352">
                  <c:v>-3.4085420547850666E-2</c:v>
                </c:pt>
                <c:pt idx="2353">
                  <c:v>-3.3859561397242721E-2</c:v>
                </c:pt>
                <c:pt idx="2354">
                  <c:v>-1.826247689463955E-2</c:v>
                </c:pt>
                <c:pt idx="2355">
                  <c:v>-7.4559421599639181E-3</c:v>
                </c:pt>
                <c:pt idx="2356">
                  <c:v>-3.0351316488353114E-3</c:v>
                </c:pt>
                <c:pt idx="2357">
                  <c:v>1.1264175355811085E-2</c:v>
                </c:pt>
                <c:pt idx="2358">
                  <c:v>2.0094829532625782E-2</c:v>
                </c:pt>
                <c:pt idx="2359">
                  <c:v>2.4789729969012939E-2</c:v>
                </c:pt>
                <c:pt idx="2360">
                  <c:v>2.8797696184305662E-3</c:v>
                </c:pt>
                <c:pt idx="2361">
                  <c:v>1.9813352476668992E-2</c:v>
                </c:pt>
                <c:pt idx="2362">
                  <c:v>1.4641700689849248E-2</c:v>
                </c:pt>
                <c:pt idx="2363">
                  <c:v>5.6195365616761646E-2</c:v>
                </c:pt>
                <c:pt idx="2364">
                  <c:v>6.5028901734102773E-3</c:v>
                </c:pt>
                <c:pt idx="2365">
                  <c:v>3.6089538602101429E-2</c:v>
                </c:pt>
                <c:pt idx="2366">
                  <c:v>3.716301335348976E-3</c:v>
                </c:pt>
                <c:pt idx="2367">
                  <c:v>1.4245371823031129E-2</c:v>
                </c:pt>
                <c:pt idx="2368">
                  <c:v>6.1254795198614591E-3</c:v>
                </c:pt>
                <c:pt idx="2369">
                  <c:v>5.4732181292662585E-3</c:v>
                </c:pt>
                <c:pt idx="2370">
                  <c:v>-1.4067278287461843E-2</c:v>
                </c:pt>
                <c:pt idx="2371">
                  <c:v>4.3424317617866005E-2</c:v>
                </c:pt>
                <c:pt idx="2372">
                  <c:v>5.1724137931034586E-2</c:v>
                </c:pt>
                <c:pt idx="2373">
                  <c:v>-1.1305822498586773E-2</c:v>
                </c:pt>
                <c:pt idx="2374">
                  <c:v>-5.0886220697541486E-2</c:v>
                </c:pt>
                <c:pt idx="2375">
                  <c:v>-4.2771084337349365E-2</c:v>
                </c:pt>
                <c:pt idx="2376">
                  <c:v>4.6570169918187576E-2</c:v>
                </c:pt>
                <c:pt idx="2377">
                  <c:v>1.0222489476848999E-2</c:v>
                </c:pt>
                <c:pt idx="2378">
                  <c:v>2.3809523809523808E-2</c:v>
                </c:pt>
                <c:pt idx="2379">
                  <c:v>-8.7209302325581394E-3</c:v>
                </c:pt>
                <c:pt idx="2380">
                  <c:v>4.9266862170088008E-2</c:v>
                </c:pt>
                <c:pt idx="2381">
                  <c:v>-1.397428731134712E-2</c:v>
                </c:pt>
                <c:pt idx="2382">
                  <c:v>2.3809523809523746E-2</c:v>
                </c:pt>
                <c:pt idx="2383">
                  <c:v>1.4396456256921342E-2</c:v>
                </c:pt>
                <c:pt idx="2384">
                  <c:v>-1.0917030567685591E-2</c:v>
                </c:pt>
                <c:pt idx="2385">
                  <c:v>2.3178807947019962E-2</c:v>
                </c:pt>
                <c:pt idx="2386">
                  <c:v>1.6181229773461862E-3</c:v>
                </c:pt>
                <c:pt idx="2387">
                  <c:v>4.3080236941303793E-3</c:v>
                </c:pt>
                <c:pt idx="2388">
                  <c:v>-1.3404825737265416E-2</c:v>
                </c:pt>
                <c:pt idx="2389">
                  <c:v>4.3478260869565834E-3</c:v>
                </c:pt>
                <c:pt idx="2390">
                  <c:v>5.3030303030302935E-2</c:v>
                </c:pt>
                <c:pt idx="2391">
                  <c:v>2.4665981500513932E-2</c:v>
                </c:pt>
                <c:pt idx="2392">
                  <c:v>2.5075225677031092E-3</c:v>
                </c:pt>
                <c:pt idx="2393">
                  <c:v>8.5042521260629746E-3</c:v>
                </c:pt>
                <c:pt idx="2394">
                  <c:v>6.9444444444444727E-3</c:v>
                </c:pt>
                <c:pt idx="2395">
                  <c:v>-2.3152709359605856E-2</c:v>
                </c:pt>
                <c:pt idx="2396">
                  <c:v>-2.0675743822491287E-2</c:v>
                </c:pt>
                <c:pt idx="2397">
                  <c:v>4.7888774459320348E-2</c:v>
                </c:pt>
                <c:pt idx="2398">
                  <c:v>2.4570024570024569E-3</c:v>
                </c:pt>
                <c:pt idx="2399">
                  <c:v>6.4705882352941127E-2</c:v>
                </c:pt>
                <c:pt idx="2400">
                  <c:v>-5.0644567219152595E-3</c:v>
                </c:pt>
                <c:pt idx="2401">
                  <c:v>-6.015733456732915E-3</c:v>
                </c:pt>
                <c:pt idx="2402">
                  <c:v>2.5139664804469167E-2</c:v>
                </c:pt>
                <c:pt idx="2403">
                  <c:v>3.6784741144414275E-2</c:v>
                </c:pt>
                <c:pt idx="2404">
                  <c:v>1.0950503723171265E-2</c:v>
                </c:pt>
                <c:pt idx="2405">
                  <c:v>-1.3431542461005298E-2</c:v>
                </c:pt>
                <c:pt idx="2406">
                  <c:v>1.5371102327624068E-2</c:v>
                </c:pt>
                <c:pt idx="2407">
                  <c:v>9.9913494809688683E-2</c:v>
                </c:pt>
                <c:pt idx="2408">
                  <c:v>4.8761305544632233E-2</c:v>
                </c:pt>
                <c:pt idx="2409">
                  <c:v>2.2497187851518562E-2</c:v>
                </c:pt>
                <c:pt idx="2410">
                  <c:v>-7.3340667400069177E-4</c:v>
                </c:pt>
                <c:pt idx="2411">
                  <c:v>-4.8440366972477021E-2</c:v>
                </c:pt>
                <c:pt idx="2412">
                  <c:v>-1.2726571538758238E-2</c:v>
                </c:pt>
                <c:pt idx="2413">
                  <c:v>-1.3671875E-2</c:v>
                </c:pt>
                <c:pt idx="2414">
                  <c:v>-6.9306930693069313E-2</c:v>
                </c:pt>
                <c:pt idx="2415">
                  <c:v>7.3191489361702083E-2</c:v>
                </c:pt>
                <c:pt idx="2416">
                  <c:v>-4.758128469468631E-3</c:v>
                </c:pt>
                <c:pt idx="2417">
                  <c:v>-3.1872509960159362E-2</c:v>
                </c:pt>
                <c:pt idx="2418">
                  <c:v>-1.1934156378600846E-2</c:v>
                </c:pt>
                <c:pt idx="2419">
                  <c:v>7.0387338608912983E-2</c:v>
                </c:pt>
                <c:pt idx="2420">
                  <c:v>-3.8910505836575876E-3</c:v>
                </c:pt>
                <c:pt idx="2421">
                  <c:v>4.2968750000000888E-3</c:v>
                </c:pt>
                <c:pt idx="2422">
                  <c:v>-1.9058732010890835E-2</c:v>
                </c:pt>
                <c:pt idx="2423">
                  <c:v>2.7755749405233943E-2</c:v>
                </c:pt>
                <c:pt idx="2424">
                  <c:v>1.2345679012345635E-2</c:v>
                </c:pt>
                <c:pt idx="2425">
                  <c:v>6.8597560975610199E-3</c:v>
                </c:pt>
                <c:pt idx="2426">
                  <c:v>-2.0439061317183867E-2</c:v>
                </c:pt>
                <c:pt idx="2427">
                  <c:v>5.4868624420401808E-2</c:v>
                </c:pt>
                <c:pt idx="2428">
                  <c:v>-1.098901098901099E-2</c:v>
                </c:pt>
                <c:pt idx="2429">
                  <c:v>0</c:v>
                </c:pt>
                <c:pt idx="2430">
                  <c:v>1.8518518518518519E-3</c:v>
                </c:pt>
                <c:pt idx="2431">
                  <c:v>-1.8484288354898336E-3</c:v>
                </c:pt>
                <c:pt idx="2432">
                  <c:v>1.4444444444444361E-2</c:v>
                </c:pt>
                <c:pt idx="2433">
                  <c:v>-1.4238773274917771E-2</c:v>
                </c:pt>
                <c:pt idx="2434">
                  <c:v>-7.4074074074074077E-3</c:v>
                </c:pt>
                <c:pt idx="2435">
                  <c:v>3.0223880597015012E-2</c:v>
                </c:pt>
                <c:pt idx="2436">
                  <c:v>-2.2093444404201457E-2</c:v>
                </c:pt>
                <c:pt idx="2437">
                  <c:v>2.111111111111107E-2</c:v>
                </c:pt>
                <c:pt idx="2438">
                  <c:v>-8.3424011606819427E-3</c:v>
                </c:pt>
                <c:pt idx="2439">
                  <c:v>1.5727871250914453E-2</c:v>
                </c:pt>
                <c:pt idx="2440">
                  <c:v>-8.2823190493338545E-3</c:v>
                </c:pt>
                <c:pt idx="2441">
                  <c:v>-1.9607843137254822E-2</c:v>
                </c:pt>
                <c:pt idx="2442">
                  <c:v>0</c:v>
                </c:pt>
                <c:pt idx="2443">
                  <c:v>1.7407407407407365E-2</c:v>
                </c:pt>
                <c:pt idx="2444">
                  <c:v>6.1157626501638196E-2</c:v>
                </c:pt>
                <c:pt idx="2445">
                  <c:v>-2.4013722126929673E-2</c:v>
                </c:pt>
                <c:pt idx="2446">
                  <c:v>1.8980667838312749E-2</c:v>
                </c:pt>
                <c:pt idx="2447">
                  <c:v>1.5177647464643099E-2</c:v>
                </c:pt>
                <c:pt idx="2448">
                  <c:v>5.3346924906557895E-2</c:v>
                </c:pt>
                <c:pt idx="2449">
                  <c:v>9.6774193548387101E-3</c:v>
                </c:pt>
                <c:pt idx="2450">
                  <c:v>2.2364217252396165E-2</c:v>
                </c:pt>
                <c:pt idx="2451">
                  <c:v>1.8750000000000711E-3</c:v>
                </c:pt>
                <c:pt idx="2452">
                  <c:v>-1.8714909544604575E-3</c:v>
                </c:pt>
                <c:pt idx="2453">
                  <c:v>0</c:v>
                </c:pt>
                <c:pt idx="2454">
                  <c:v>-9.3750000000003553E-4</c:v>
                </c:pt>
                <c:pt idx="2455">
                  <c:v>-2.0957147325617733E-2</c:v>
                </c:pt>
                <c:pt idx="2456">
                  <c:v>-4.7923322683706068E-2</c:v>
                </c:pt>
                <c:pt idx="2457">
                  <c:v>-1.3758389261745043E-2</c:v>
                </c:pt>
                <c:pt idx="2458">
                  <c:v>-3.0962912555290802E-2</c:v>
                </c:pt>
                <c:pt idx="2459">
                  <c:v>1.9662921348314485E-2</c:v>
                </c:pt>
                <c:pt idx="2460">
                  <c:v>3.8223140495867849E-2</c:v>
                </c:pt>
                <c:pt idx="2461">
                  <c:v>-6.0033167495854141E-2</c:v>
                </c:pt>
                <c:pt idx="2462">
                  <c:v>-2.0112914608327415E-2</c:v>
                </c:pt>
                <c:pt idx="2463">
                  <c:v>-2.1606049693913068E-3</c:v>
                </c:pt>
                <c:pt idx="2464">
                  <c:v>6.1349693251533327E-3</c:v>
                </c:pt>
                <c:pt idx="2465">
                  <c:v>-2.4390243902439063E-2</c:v>
                </c:pt>
                <c:pt idx="2466">
                  <c:v>1.4338235294117563E-2</c:v>
                </c:pt>
                <c:pt idx="2467">
                  <c:v>4.9293222181950071E-2</c:v>
                </c:pt>
                <c:pt idx="2468">
                  <c:v>-1.2089810017271158E-2</c:v>
                </c:pt>
                <c:pt idx="2469">
                  <c:v>1.7482517482517484E-2</c:v>
                </c:pt>
                <c:pt idx="2470">
                  <c:v>1.804123711340206E-2</c:v>
                </c:pt>
                <c:pt idx="2471">
                  <c:v>3.4599156118143459E-2</c:v>
                </c:pt>
                <c:pt idx="2472">
                  <c:v>-1.6313213703099511E-3</c:v>
                </c:pt>
                <c:pt idx="2473">
                  <c:v>-4.0032679738562088E-2</c:v>
                </c:pt>
                <c:pt idx="2474">
                  <c:v>-3.3191489361702124E-2</c:v>
                </c:pt>
                <c:pt idx="2475">
                  <c:v>1.0563380281690141E-2</c:v>
                </c:pt>
                <c:pt idx="2476">
                  <c:v>1.1324041811846691E-2</c:v>
                </c:pt>
                <c:pt idx="2477">
                  <c:v>3.875968992248062E-2</c:v>
                </c:pt>
                <c:pt idx="2478">
                  <c:v>2.2388059701492536E-2</c:v>
                </c:pt>
                <c:pt idx="2479">
                  <c:v>-1.2976480129764802E-2</c:v>
                </c:pt>
                <c:pt idx="2480">
                  <c:v>2.9580936729663106E-2</c:v>
                </c:pt>
                <c:pt idx="2481">
                  <c:v>-1.1971268954509178E-2</c:v>
                </c:pt>
                <c:pt idx="2482">
                  <c:v>0</c:v>
                </c:pt>
                <c:pt idx="2483">
                  <c:v>2.2617124394184167E-2</c:v>
                </c:pt>
                <c:pt idx="2484">
                  <c:v>1.2638230647709321E-2</c:v>
                </c:pt>
                <c:pt idx="2485">
                  <c:v>-1.6380655226209049E-2</c:v>
                </c:pt>
                <c:pt idx="2486">
                  <c:v>-1.0309278350515464E-2</c:v>
                </c:pt>
                <c:pt idx="2487">
                  <c:v>-1.282051282051282E-2</c:v>
                </c:pt>
                <c:pt idx="2488">
                  <c:v>-8.1168831168831161E-3</c:v>
                </c:pt>
                <c:pt idx="2489">
                  <c:v>7.3649754500818331E-3</c:v>
                </c:pt>
                <c:pt idx="2490">
                  <c:v>3.249390739236393E-3</c:v>
                </c:pt>
                <c:pt idx="2491">
                  <c:v>1.3765182186234818E-2</c:v>
                </c:pt>
                <c:pt idx="2492">
                  <c:v>3.3546325878594248E-2</c:v>
                </c:pt>
                <c:pt idx="2493">
                  <c:v>-5.4095826893353939E-3</c:v>
                </c:pt>
                <c:pt idx="2494">
                  <c:v>-1.7094017094017096E-2</c:v>
                </c:pt>
                <c:pt idx="2495">
                  <c:v>-1.8181818181818181E-2</c:v>
                </c:pt>
                <c:pt idx="2496">
                  <c:v>-2.7375201288244767E-2</c:v>
                </c:pt>
                <c:pt idx="2497">
                  <c:v>2.7052980132450385E-2</c:v>
                </c:pt>
                <c:pt idx="2498">
                  <c:v>2.3148595931263522E-2</c:v>
                </c:pt>
                <c:pt idx="2499">
                  <c:v>-7.8147156136758097E-3</c:v>
                </c:pt>
                <c:pt idx="2500">
                  <c:v>-4.0080033029504254E-2</c:v>
                </c:pt>
                <c:pt idx="2501">
                  <c:v>5.7899090157154673E-3</c:v>
                </c:pt>
                <c:pt idx="2502">
                  <c:v>1.7269736842105265E-2</c:v>
                </c:pt>
                <c:pt idx="2503">
                  <c:v>8.0840743734842356E-4</c:v>
                </c:pt>
                <c:pt idx="2504">
                  <c:v>-2.7463651050080775E-2</c:v>
                </c:pt>
                <c:pt idx="2505">
                  <c:v>9.1362126245847185E-3</c:v>
                </c:pt>
                <c:pt idx="2506">
                  <c:v>7.4074074074074077E-3</c:v>
                </c:pt>
                <c:pt idx="2507">
                  <c:v>4.9019607843137254E-3</c:v>
                </c:pt>
                <c:pt idx="2508">
                  <c:v>-2.1951219512195121E-2</c:v>
                </c:pt>
                <c:pt idx="2509">
                  <c:v>8.3125519534497092E-4</c:v>
                </c:pt>
                <c:pt idx="2510">
                  <c:v>-2.1594684385382059E-2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C-4183-A207-087D92E0E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56095"/>
        <c:axId val="214458879"/>
      </c:scatterChart>
      <c:valAx>
        <c:axId val="215456095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8879"/>
        <c:crosses val="autoZero"/>
        <c:crossBetween val="midCat"/>
      </c:valAx>
      <c:valAx>
        <c:axId val="214458879"/>
        <c:scaling>
          <c:orientation val="minMax"/>
          <c:min val="-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'Weekly β'!$C$3:$C$523</c:f>
              <c:numCache>
                <c:formatCode>0.00%</c:formatCode>
                <c:ptCount val="521"/>
                <c:pt idx="0">
                  <c:v>-3.1845163571018256E-2</c:v>
                </c:pt>
                <c:pt idx="1">
                  <c:v>-1.7633008261193565E-2</c:v>
                </c:pt>
                <c:pt idx="2">
                  <c:v>-3.7401269939600572E-2</c:v>
                </c:pt>
                <c:pt idx="3">
                  <c:v>4.2587080685383361E-2</c:v>
                </c:pt>
                <c:pt idx="4">
                  <c:v>5.6016789605259024E-3</c:v>
                </c:pt>
                <c:pt idx="5">
                  <c:v>-1.3181922811325146E-2</c:v>
                </c:pt>
                <c:pt idx="6">
                  <c:v>-2.0511305321431812E-2</c:v>
                </c:pt>
                <c:pt idx="7">
                  <c:v>7.8428882150284041E-3</c:v>
                </c:pt>
                <c:pt idx="8">
                  <c:v>1.0711866542746078E-3</c:v>
                </c:pt>
                <c:pt idx="9">
                  <c:v>1.7938913279516557E-2</c:v>
                </c:pt>
                <c:pt idx="10">
                  <c:v>6.5034240751905351E-2</c:v>
                </c:pt>
                <c:pt idx="11">
                  <c:v>4.929168601950755E-2</c:v>
                </c:pt>
                <c:pt idx="12">
                  <c:v>2.614397167044744E-3</c:v>
                </c:pt>
                <c:pt idx="13">
                  <c:v>1.074764421020692E-2</c:v>
                </c:pt>
                <c:pt idx="14">
                  <c:v>-2.638547638547644E-2</c:v>
                </c:pt>
                <c:pt idx="15">
                  <c:v>5.0457750921810832E-2</c:v>
                </c:pt>
                <c:pt idx="16">
                  <c:v>5.8457678242532576E-3</c:v>
                </c:pt>
                <c:pt idx="17">
                  <c:v>-6.9661907542062527E-3</c:v>
                </c:pt>
                <c:pt idx="18">
                  <c:v>3.8536057403225632E-2</c:v>
                </c:pt>
                <c:pt idx="19">
                  <c:v>1.4654606744464298E-2</c:v>
                </c:pt>
                <c:pt idx="20">
                  <c:v>1.4582435139864574E-2</c:v>
                </c:pt>
                <c:pt idx="21">
                  <c:v>-1.7172424136379556E-2</c:v>
                </c:pt>
                <c:pt idx="22">
                  <c:v>-6.7270276456674431E-3</c:v>
                </c:pt>
                <c:pt idx="23">
                  <c:v>1.4466962833988343E-3</c:v>
                </c:pt>
                <c:pt idx="24">
                  <c:v>-1.0636393853391693E-2</c:v>
                </c:pt>
                <c:pt idx="25">
                  <c:v>2.2393074040573772E-2</c:v>
                </c:pt>
                <c:pt idx="26">
                  <c:v>3.485712119105687E-2</c:v>
                </c:pt>
                <c:pt idx="27">
                  <c:v>2.1751077783612877E-2</c:v>
                </c:pt>
                <c:pt idx="28">
                  <c:v>-2.4240395878654553E-2</c:v>
                </c:pt>
                <c:pt idx="29">
                  <c:v>-3.3086704069382841E-2</c:v>
                </c:pt>
                <c:pt idx="30">
                  <c:v>-3.0253506138117128E-2</c:v>
                </c:pt>
                <c:pt idx="31">
                  <c:v>2.8218694885361433E-2</c:v>
                </c:pt>
                <c:pt idx="32">
                  <c:v>1.7038307604345444E-2</c:v>
                </c:pt>
                <c:pt idx="33">
                  <c:v>2.2611998101091758E-2</c:v>
                </c:pt>
                <c:pt idx="34">
                  <c:v>-5.0845387021110112E-2</c:v>
                </c:pt>
                <c:pt idx="35">
                  <c:v>-1.1532422066054053E-2</c:v>
                </c:pt>
                <c:pt idx="36">
                  <c:v>-2.8190838303080779E-2</c:v>
                </c:pt>
                <c:pt idx="37">
                  <c:v>-2.987954390149154E-3</c:v>
                </c:pt>
                <c:pt idx="38">
                  <c:v>-1.1920440800967618E-2</c:v>
                </c:pt>
                <c:pt idx="39">
                  <c:v>2.6753532908069526E-2</c:v>
                </c:pt>
                <c:pt idx="40">
                  <c:v>4.9278050072857391E-2</c:v>
                </c:pt>
                <c:pt idx="41">
                  <c:v>1.4127004166140563E-2</c:v>
                </c:pt>
                <c:pt idx="42">
                  <c:v>-3.0200799213235558E-2</c:v>
                </c:pt>
                <c:pt idx="43">
                  <c:v>3.9677547719600123E-2</c:v>
                </c:pt>
                <c:pt idx="44">
                  <c:v>2.4224016593821628E-2</c:v>
                </c:pt>
                <c:pt idx="45">
                  <c:v>3.2836684507449747E-2</c:v>
                </c:pt>
                <c:pt idx="46">
                  <c:v>-9.1386554621847894E-3</c:v>
                </c:pt>
                <c:pt idx="47">
                  <c:v>-2.2120923000812715E-2</c:v>
                </c:pt>
                <c:pt idx="48">
                  <c:v>4.0111299822931223E-3</c:v>
                </c:pt>
                <c:pt idx="49">
                  <c:v>1.6568288703330526E-2</c:v>
                </c:pt>
                <c:pt idx="50">
                  <c:v>5.8300780097481977E-3</c:v>
                </c:pt>
                <c:pt idx="51">
                  <c:v>2.5684348856582991E-2</c:v>
                </c:pt>
                <c:pt idx="52">
                  <c:v>-3.0314816509563209E-3</c:v>
                </c:pt>
                <c:pt idx="53">
                  <c:v>3.6752303473281976E-2</c:v>
                </c:pt>
                <c:pt idx="54">
                  <c:v>-1.7674923080328392E-2</c:v>
                </c:pt>
                <c:pt idx="55">
                  <c:v>-4.1945987358743553E-2</c:v>
                </c:pt>
                <c:pt idx="56">
                  <c:v>9.4197615071618303E-3</c:v>
                </c:pt>
                <c:pt idx="57">
                  <c:v>-3.0057668783130902E-3</c:v>
                </c:pt>
                <c:pt idx="58">
                  <c:v>-1.5062458370823921E-2</c:v>
                </c:pt>
                <c:pt idx="59">
                  <c:v>-4.3410687167805655E-2</c:v>
                </c:pt>
                <c:pt idx="60">
                  <c:v>-4.4859789901896291E-2</c:v>
                </c:pt>
                <c:pt idx="61">
                  <c:v>7.3832649457227464E-2</c:v>
                </c:pt>
                <c:pt idx="62">
                  <c:v>-1.8924278700814985E-2</c:v>
                </c:pt>
                <c:pt idx="63">
                  <c:v>2.5193201286775959E-2</c:v>
                </c:pt>
                <c:pt idx="64">
                  <c:v>-2.8253002632939667E-3</c:v>
                </c:pt>
                <c:pt idx="65">
                  <c:v>-1.3865110559185664E-3</c:v>
                </c:pt>
                <c:pt idx="66">
                  <c:v>3.6654714042522386E-2</c:v>
                </c:pt>
                <c:pt idx="67">
                  <c:v>-1.6957245845125309E-2</c:v>
                </c:pt>
                <c:pt idx="68">
                  <c:v>3.5542075894174003E-4</c:v>
                </c:pt>
                <c:pt idx="69">
                  <c:v>3.942584412046847E-2</c:v>
                </c:pt>
                <c:pt idx="70">
                  <c:v>-1.9141808900941089E-2</c:v>
                </c:pt>
                <c:pt idx="71">
                  <c:v>-3.1619543247450255E-2</c:v>
                </c:pt>
                <c:pt idx="72">
                  <c:v>-1.2535386977592164E-2</c:v>
                </c:pt>
                <c:pt idx="73">
                  <c:v>-1.7772324736695183E-2</c:v>
                </c:pt>
                <c:pt idx="74">
                  <c:v>2.3473830018798877E-2</c:v>
                </c:pt>
                <c:pt idx="75">
                  <c:v>1.4633733716799205E-2</c:v>
                </c:pt>
                <c:pt idx="76">
                  <c:v>-2.6653962960757453E-2</c:v>
                </c:pt>
                <c:pt idx="77">
                  <c:v>1.9638552742667747E-2</c:v>
                </c:pt>
                <c:pt idx="78">
                  <c:v>3.8400614409822917E-4</c:v>
                </c:pt>
                <c:pt idx="79">
                  <c:v>-4.7442541144858637E-2</c:v>
                </c:pt>
                <c:pt idx="80">
                  <c:v>1.5262753592162103E-2</c:v>
                </c:pt>
                <c:pt idx="81">
                  <c:v>-1.8196251596978543E-2</c:v>
                </c:pt>
                <c:pt idx="82">
                  <c:v>-1.5223488389721247E-2</c:v>
                </c:pt>
                <c:pt idx="83">
                  <c:v>-4.3117936086415495E-2</c:v>
                </c:pt>
                <c:pt idx="84">
                  <c:v>1.0055236767308415E-2</c:v>
                </c:pt>
                <c:pt idx="85">
                  <c:v>-2.1065066765775579E-2</c:v>
                </c:pt>
                <c:pt idx="86">
                  <c:v>-2.0637008311751741E-2</c:v>
                </c:pt>
                <c:pt idx="87">
                  <c:v>4.8983095432582474E-2</c:v>
                </c:pt>
                <c:pt idx="88">
                  <c:v>-5.279343249699738E-3</c:v>
                </c:pt>
                <c:pt idx="89">
                  <c:v>-2.4281184072603755E-3</c:v>
                </c:pt>
                <c:pt idx="90">
                  <c:v>6.2606405618216551E-2</c:v>
                </c:pt>
                <c:pt idx="91">
                  <c:v>-8.9997621759646783E-3</c:v>
                </c:pt>
                <c:pt idx="92">
                  <c:v>1.9880765927348065E-2</c:v>
                </c:pt>
                <c:pt idx="93">
                  <c:v>-1.0279146954647992E-2</c:v>
                </c:pt>
                <c:pt idx="94">
                  <c:v>3.3197357225086453E-2</c:v>
                </c:pt>
                <c:pt idx="95">
                  <c:v>2.5433273989017996E-4</c:v>
                </c:pt>
                <c:pt idx="96">
                  <c:v>-1.3161399685191918E-2</c:v>
                </c:pt>
                <c:pt idx="97">
                  <c:v>-5.9838288161171961E-2</c:v>
                </c:pt>
                <c:pt idx="98">
                  <c:v>-1.6339101610419415E-2</c:v>
                </c:pt>
                <c:pt idx="99">
                  <c:v>-5.2418605885318534E-2</c:v>
                </c:pt>
                <c:pt idx="100">
                  <c:v>3.0466376377357419E-2</c:v>
                </c:pt>
                <c:pt idx="101">
                  <c:v>2.3587277001046229E-2</c:v>
                </c:pt>
                <c:pt idx="102">
                  <c:v>-2.9601115019579304E-2</c:v>
                </c:pt>
                <c:pt idx="103">
                  <c:v>-1.5853908761370519E-2</c:v>
                </c:pt>
                <c:pt idx="104">
                  <c:v>6.7550662997248124E-3</c:v>
                </c:pt>
                <c:pt idx="105">
                  <c:v>-1.1348575215374457E-2</c:v>
                </c:pt>
                <c:pt idx="106">
                  <c:v>4.4044127915095606E-2</c:v>
                </c:pt>
                <c:pt idx="107">
                  <c:v>1.0151944786260809E-2</c:v>
                </c:pt>
                <c:pt idx="108">
                  <c:v>-4.282139215868018E-2</c:v>
                </c:pt>
                <c:pt idx="109">
                  <c:v>2.70303918991824E-2</c:v>
                </c:pt>
                <c:pt idx="110">
                  <c:v>2.5995716767910872E-2</c:v>
                </c:pt>
                <c:pt idx="111">
                  <c:v>2.8842240688958066E-2</c:v>
                </c:pt>
                <c:pt idx="112">
                  <c:v>2.6081408702309482E-2</c:v>
                </c:pt>
                <c:pt idx="113">
                  <c:v>4.1845947223120322E-2</c:v>
                </c:pt>
                <c:pt idx="114">
                  <c:v>-1.7677460938898704E-2</c:v>
                </c:pt>
                <c:pt idx="115">
                  <c:v>1.2369680915696554E-2</c:v>
                </c:pt>
                <c:pt idx="116">
                  <c:v>2.6165442412022467E-3</c:v>
                </c:pt>
                <c:pt idx="117">
                  <c:v>3.5781837335695628E-2</c:v>
                </c:pt>
                <c:pt idx="118">
                  <c:v>2.4039850675542079E-3</c:v>
                </c:pt>
                <c:pt idx="119">
                  <c:v>-5.4651739285836616E-3</c:v>
                </c:pt>
                <c:pt idx="120">
                  <c:v>-7.7953093661963679E-2</c:v>
                </c:pt>
                <c:pt idx="121">
                  <c:v>-6.613606930456528E-3</c:v>
                </c:pt>
                <c:pt idx="122">
                  <c:v>-1.7644006227296383E-2</c:v>
                </c:pt>
                <c:pt idx="123">
                  <c:v>2.0447605426925908E-2</c:v>
                </c:pt>
                <c:pt idx="124">
                  <c:v>1.073232323232352E-3</c:v>
                </c:pt>
                <c:pt idx="125">
                  <c:v>-1.543797691871099E-2</c:v>
                </c:pt>
                <c:pt idx="126">
                  <c:v>-1.842149088533326E-2</c:v>
                </c:pt>
                <c:pt idx="127">
                  <c:v>-2.0359422105634848E-3</c:v>
                </c:pt>
                <c:pt idx="128">
                  <c:v>3.2903082375403875E-2</c:v>
                </c:pt>
                <c:pt idx="129">
                  <c:v>1.1521466644720613E-3</c:v>
                </c:pt>
                <c:pt idx="130">
                  <c:v>5.8780382932443052E-2</c:v>
                </c:pt>
                <c:pt idx="131">
                  <c:v>-0.13071832971023153</c:v>
                </c:pt>
                <c:pt idx="132">
                  <c:v>5.1554041056363166E-2</c:v>
                </c:pt>
                <c:pt idx="133">
                  <c:v>8.0099307461126302E-3</c:v>
                </c:pt>
                <c:pt idx="134">
                  <c:v>2.7416615895155868E-2</c:v>
                </c:pt>
                <c:pt idx="135">
                  <c:v>-1.3374044260517034E-3</c:v>
                </c:pt>
                <c:pt idx="136">
                  <c:v>-1.2267535880331561E-2</c:v>
                </c:pt>
                <c:pt idx="137">
                  <c:v>-2.7628196109028644E-3</c:v>
                </c:pt>
                <c:pt idx="138">
                  <c:v>2.488296030270063E-3</c:v>
                </c:pt>
                <c:pt idx="139">
                  <c:v>-1.2640898680894068E-2</c:v>
                </c:pt>
                <c:pt idx="140">
                  <c:v>4.6312734058130654E-2</c:v>
                </c:pt>
                <c:pt idx="141">
                  <c:v>-3.8887856833240558E-2</c:v>
                </c:pt>
                <c:pt idx="142">
                  <c:v>1.9264222666065391E-2</c:v>
                </c:pt>
                <c:pt idx="143">
                  <c:v>-5.0948166877370074E-3</c:v>
                </c:pt>
                <c:pt idx="144">
                  <c:v>1.5972654611992751E-2</c:v>
                </c:pt>
                <c:pt idx="145">
                  <c:v>-5.8033369187282515E-3</c:v>
                </c:pt>
                <c:pt idx="146">
                  <c:v>-5.0572399043904807E-2</c:v>
                </c:pt>
                <c:pt idx="147">
                  <c:v>1.2905790380283567E-2</c:v>
                </c:pt>
                <c:pt idx="148">
                  <c:v>5.5988697608706671E-3</c:v>
                </c:pt>
                <c:pt idx="149">
                  <c:v>-1.6703090852325984E-2</c:v>
                </c:pt>
                <c:pt idx="150">
                  <c:v>-1.3084087421283783E-2</c:v>
                </c:pt>
                <c:pt idx="151">
                  <c:v>3.1743052855936336E-2</c:v>
                </c:pt>
                <c:pt idx="152">
                  <c:v>2.3451609131186182E-2</c:v>
                </c:pt>
                <c:pt idx="153">
                  <c:v>-6.6267201543696074E-3</c:v>
                </c:pt>
                <c:pt idx="154">
                  <c:v>1.589776357827483E-2</c:v>
                </c:pt>
                <c:pt idx="155">
                  <c:v>-1.1862530505447031E-2</c:v>
                </c:pt>
                <c:pt idx="156">
                  <c:v>5.4881541928174071E-2</c:v>
                </c:pt>
                <c:pt idx="157">
                  <c:v>1.856098090801573E-2</c:v>
                </c:pt>
                <c:pt idx="158">
                  <c:v>8.4241706161137606E-3</c:v>
                </c:pt>
                <c:pt idx="159">
                  <c:v>5.2836883599064785E-2</c:v>
                </c:pt>
                <c:pt idx="160">
                  <c:v>-9.3072047138648677E-3</c:v>
                </c:pt>
                <c:pt idx="161">
                  <c:v>1.4227138576610263E-2</c:v>
                </c:pt>
                <c:pt idx="162">
                  <c:v>-5.6088052689449389E-3</c:v>
                </c:pt>
                <c:pt idx="163">
                  <c:v>1.519009962918276E-2</c:v>
                </c:pt>
                <c:pt idx="164">
                  <c:v>-3.8507239360989861E-4</c:v>
                </c:pt>
                <c:pt idx="165">
                  <c:v>9.1352344893623535E-3</c:v>
                </c:pt>
                <c:pt idx="166">
                  <c:v>-8.3981371404886389E-4</c:v>
                </c:pt>
                <c:pt idx="167">
                  <c:v>-1.5391332823927543E-2</c:v>
                </c:pt>
                <c:pt idx="168">
                  <c:v>-4.2682926829268547E-3</c:v>
                </c:pt>
                <c:pt idx="169">
                  <c:v>1.4741412904303301E-2</c:v>
                </c:pt>
                <c:pt idx="170">
                  <c:v>2.5960346284247104E-2</c:v>
                </c:pt>
                <c:pt idx="171">
                  <c:v>2.3367734345756938E-2</c:v>
                </c:pt>
                <c:pt idx="172">
                  <c:v>-6.5733096457309681E-3</c:v>
                </c:pt>
                <c:pt idx="173">
                  <c:v>1.0708913224140236E-2</c:v>
                </c:pt>
                <c:pt idx="174">
                  <c:v>1.7173367749457125E-3</c:v>
                </c:pt>
                <c:pt idx="175">
                  <c:v>2.4489838327583991E-2</c:v>
                </c:pt>
                <c:pt idx="176">
                  <c:v>1.3042464072372506E-2</c:v>
                </c:pt>
                <c:pt idx="177">
                  <c:v>8.509615865928727E-4</c:v>
                </c:pt>
                <c:pt idx="178">
                  <c:v>-6.9219381426800231E-3</c:v>
                </c:pt>
                <c:pt idx="179">
                  <c:v>1.4091458501208713E-2</c:v>
                </c:pt>
                <c:pt idx="180">
                  <c:v>8.0652370404950442E-3</c:v>
                </c:pt>
                <c:pt idx="181">
                  <c:v>-3.3007852913066408E-3</c:v>
                </c:pt>
                <c:pt idx="182">
                  <c:v>4.8499347542409692E-2</c:v>
                </c:pt>
                <c:pt idx="183">
                  <c:v>1.5896362504950058E-2</c:v>
                </c:pt>
                <c:pt idx="184">
                  <c:v>8.9096781378771844E-3</c:v>
                </c:pt>
                <c:pt idx="185">
                  <c:v>7.2947713139787911E-3</c:v>
                </c:pt>
                <c:pt idx="186">
                  <c:v>-1.3908548780376452E-2</c:v>
                </c:pt>
                <c:pt idx="187">
                  <c:v>1.6484839504343225E-3</c:v>
                </c:pt>
                <c:pt idx="188">
                  <c:v>2.2744923998668717E-2</c:v>
                </c:pt>
                <c:pt idx="189">
                  <c:v>2.9200115715629004E-3</c:v>
                </c:pt>
                <c:pt idx="190">
                  <c:v>-1.2808840894545682E-2</c:v>
                </c:pt>
                <c:pt idx="191">
                  <c:v>-5.1407074636133868E-3</c:v>
                </c:pt>
                <c:pt idx="192">
                  <c:v>-3.4454591345050675E-2</c:v>
                </c:pt>
                <c:pt idx="193">
                  <c:v>-1.1235634642256192E-2</c:v>
                </c:pt>
                <c:pt idx="194">
                  <c:v>1.241119410876845E-2</c:v>
                </c:pt>
                <c:pt idx="195">
                  <c:v>1.883961637071517E-2</c:v>
                </c:pt>
                <c:pt idx="196">
                  <c:v>2.0578969933080997E-2</c:v>
                </c:pt>
                <c:pt idx="197">
                  <c:v>-4.9405490310680004E-3</c:v>
                </c:pt>
                <c:pt idx="198">
                  <c:v>2.9267352538981932E-2</c:v>
                </c:pt>
                <c:pt idx="199">
                  <c:v>-2.1123495318769555E-2</c:v>
                </c:pt>
                <c:pt idx="200">
                  <c:v>-2.4931454441114484E-2</c:v>
                </c:pt>
                <c:pt idx="201">
                  <c:v>-1.2508874855199824E-2</c:v>
                </c:pt>
                <c:pt idx="202">
                  <c:v>-1.0604985573057129E-2</c:v>
                </c:pt>
                <c:pt idx="203">
                  <c:v>4.2463474336418651E-2</c:v>
                </c:pt>
                <c:pt idx="204">
                  <c:v>1.3721623480853049E-2</c:v>
                </c:pt>
                <c:pt idx="205">
                  <c:v>1.6340785913989148E-2</c:v>
                </c:pt>
                <c:pt idx="206">
                  <c:v>3.7194975384368827E-2</c:v>
                </c:pt>
                <c:pt idx="207">
                  <c:v>1.2583150937728065E-2</c:v>
                </c:pt>
                <c:pt idx="208">
                  <c:v>-1.4096684778462596E-2</c:v>
                </c:pt>
                <c:pt idx="209">
                  <c:v>3.0952299067993059E-3</c:v>
                </c:pt>
                <c:pt idx="210">
                  <c:v>4.6225185997874167E-2</c:v>
                </c:pt>
                <c:pt idx="211">
                  <c:v>-1.9187127747601482E-2</c:v>
                </c:pt>
                <c:pt idx="212">
                  <c:v>-3.6894728489212297E-2</c:v>
                </c:pt>
                <c:pt idx="213">
                  <c:v>2.6209432620422912E-2</c:v>
                </c:pt>
                <c:pt idx="214">
                  <c:v>8.3330516209728367E-3</c:v>
                </c:pt>
                <c:pt idx="215">
                  <c:v>-5.1965468108287807E-3</c:v>
                </c:pt>
                <c:pt idx="216">
                  <c:v>1.263796444519336E-3</c:v>
                </c:pt>
                <c:pt idx="217">
                  <c:v>2.7515987882867567E-3</c:v>
                </c:pt>
                <c:pt idx="218">
                  <c:v>-4.7160707242777933E-3</c:v>
                </c:pt>
                <c:pt idx="219">
                  <c:v>-1.4839172041650781E-2</c:v>
                </c:pt>
                <c:pt idx="220">
                  <c:v>-1.4634772561941344E-3</c:v>
                </c:pt>
                <c:pt idx="221">
                  <c:v>-4.5931398597802355E-2</c:v>
                </c:pt>
                <c:pt idx="222">
                  <c:v>1.401428378924665E-2</c:v>
                </c:pt>
                <c:pt idx="223">
                  <c:v>-2.7676633444075314E-2</c:v>
                </c:pt>
                <c:pt idx="224">
                  <c:v>-4.667839017412144E-2</c:v>
                </c:pt>
                <c:pt idx="225">
                  <c:v>-9.796612761402302E-3</c:v>
                </c:pt>
                <c:pt idx="226">
                  <c:v>5.163943129060101E-3</c:v>
                </c:pt>
                <c:pt idx="227">
                  <c:v>4.1771495515565008E-3</c:v>
                </c:pt>
                <c:pt idx="228">
                  <c:v>-3.6567756495462511E-2</c:v>
                </c:pt>
                <c:pt idx="229">
                  <c:v>-3.3300578665793161E-2</c:v>
                </c:pt>
                <c:pt idx="230">
                  <c:v>-1.3655872024970806E-2</c:v>
                </c:pt>
                <c:pt idx="231">
                  <c:v>1.3085026648900785E-2</c:v>
                </c:pt>
                <c:pt idx="232">
                  <c:v>1.0737661964015918E-2</c:v>
                </c:pt>
                <c:pt idx="233">
                  <c:v>2.1582660675436655E-2</c:v>
                </c:pt>
                <c:pt idx="234">
                  <c:v>-8.8636567186458154E-2</c:v>
                </c:pt>
                <c:pt idx="235">
                  <c:v>4.5587560874407629E-2</c:v>
                </c:pt>
                <c:pt idx="236">
                  <c:v>1.5581106342095051E-2</c:v>
                </c:pt>
                <c:pt idx="237">
                  <c:v>-1.1413999115672281E-3</c:v>
                </c:pt>
                <c:pt idx="238">
                  <c:v>-9.8004900245012069E-3</c:v>
                </c:pt>
                <c:pt idx="239">
                  <c:v>-6.2774208304742882E-2</c:v>
                </c:pt>
                <c:pt idx="240">
                  <c:v>1.5330345653813658E-2</c:v>
                </c:pt>
                <c:pt idx="241">
                  <c:v>2.8711897738446505E-2</c:v>
                </c:pt>
                <c:pt idx="242">
                  <c:v>7.0519764650905778E-3</c:v>
                </c:pt>
                <c:pt idx="243">
                  <c:v>1.392082006285454E-2</c:v>
                </c:pt>
                <c:pt idx="244">
                  <c:v>3.1609494289696477E-2</c:v>
                </c:pt>
                <c:pt idx="245">
                  <c:v>1.8400701747310472E-2</c:v>
                </c:pt>
                <c:pt idx="246">
                  <c:v>-4.9650515810941903E-2</c:v>
                </c:pt>
                <c:pt idx="247">
                  <c:v>1.7855840651727753E-2</c:v>
                </c:pt>
                <c:pt idx="248">
                  <c:v>-1.5352336113811985E-3</c:v>
                </c:pt>
                <c:pt idx="249">
                  <c:v>-6.0140433601558053E-2</c:v>
                </c:pt>
                <c:pt idx="250">
                  <c:v>3.6111595846784764E-2</c:v>
                </c:pt>
                <c:pt idx="251">
                  <c:v>-1.2242234128780298E-2</c:v>
                </c:pt>
                <c:pt idx="252">
                  <c:v>8.0566094036403357E-3</c:v>
                </c:pt>
                <c:pt idx="253">
                  <c:v>-7.178196887686024E-3</c:v>
                </c:pt>
                <c:pt idx="254">
                  <c:v>2.7312512644681756E-2</c:v>
                </c:pt>
                <c:pt idx="255">
                  <c:v>-1.7662057671178885E-2</c:v>
                </c:pt>
                <c:pt idx="256">
                  <c:v>-3.5737649566336765E-2</c:v>
                </c:pt>
                <c:pt idx="257">
                  <c:v>1.4630089618873587E-2</c:v>
                </c:pt>
                <c:pt idx="258">
                  <c:v>-1.5670160907639848E-2</c:v>
                </c:pt>
                <c:pt idx="259">
                  <c:v>-1.7354910102880466E-2</c:v>
                </c:pt>
                <c:pt idx="260">
                  <c:v>3.0985538595337075E-2</c:v>
                </c:pt>
                <c:pt idx="261">
                  <c:v>6.9647221681482907E-2</c:v>
                </c:pt>
                <c:pt idx="262">
                  <c:v>3.3274017754231375E-2</c:v>
                </c:pt>
                <c:pt idx="263">
                  <c:v>1.0734170278971033E-2</c:v>
                </c:pt>
                <c:pt idx="264">
                  <c:v>-3.7949929327938435E-3</c:v>
                </c:pt>
                <c:pt idx="265">
                  <c:v>2.4294960253445027E-3</c:v>
                </c:pt>
                <c:pt idx="266">
                  <c:v>6.7182410423453388E-3</c:v>
                </c:pt>
                <c:pt idx="267">
                  <c:v>2.3111367904086509E-3</c:v>
                </c:pt>
                <c:pt idx="268">
                  <c:v>-1.627515972522452E-2</c:v>
                </c:pt>
                <c:pt idx="269">
                  <c:v>1.7677334922014652E-2</c:v>
                </c:pt>
                <c:pt idx="270">
                  <c:v>-3.261964856383337E-2</c:v>
                </c:pt>
                <c:pt idx="271">
                  <c:v>-5.8699232158092064E-2</c:v>
                </c:pt>
                <c:pt idx="272">
                  <c:v>5.0429467249828761E-2</c:v>
                </c:pt>
                <c:pt idx="273">
                  <c:v>-2.7129527440553903E-2</c:v>
                </c:pt>
                <c:pt idx="274">
                  <c:v>9.343481220221583E-3</c:v>
                </c:pt>
                <c:pt idx="275">
                  <c:v>-2.0782246199117248E-2</c:v>
                </c:pt>
                <c:pt idx="276">
                  <c:v>-9.2656357603455777E-3</c:v>
                </c:pt>
                <c:pt idx="277">
                  <c:v>-5.5302790942601363E-2</c:v>
                </c:pt>
                <c:pt idx="278">
                  <c:v>-2.0334674857021829E-2</c:v>
                </c:pt>
                <c:pt idx="279">
                  <c:v>-9.4338549075390771E-3</c:v>
                </c:pt>
                <c:pt idx="280">
                  <c:v>5.0456080692966886E-2</c:v>
                </c:pt>
                <c:pt idx="281">
                  <c:v>3.4143353966622221E-2</c:v>
                </c:pt>
                <c:pt idx="282">
                  <c:v>-2.9706006768189543E-2</c:v>
                </c:pt>
                <c:pt idx="283">
                  <c:v>3.4190363047814198E-2</c:v>
                </c:pt>
                <c:pt idx="284">
                  <c:v>2.5693449118961296E-2</c:v>
                </c:pt>
                <c:pt idx="285">
                  <c:v>3.0598195754474623E-2</c:v>
                </c:pt>
                <c:pt idx="286">
                  <c:v>-2.4704897112777131E-2</c:v>
                </c:pt>
                <c:pt idx="287">
                  <c:v>4.7400486578210416E-2</c:v>
                </c:pt>
                <c:pt idx="288">
                  <c:v>1.0354957399256218E-2</c:v>
                </c:pt>
                <c:pt idx="289">
                  <c:v>-2.8022487539121354E-2</c:v>
                </c:pt>
                <c:pt idx="290">
                  <c:v>-2.9714876320523229E-3</c:v>
                </c:pt>
                <c:pt idx="291">
                  <c:v>-3.4518161157848566E-2</c:v>
                </c:pt>
                <c:pt idx="292">
                  <c:v>1.4722127584889678E-2</c:v>
                </c:pt>
                <c:pt idx="293">
                  <c:v>-2.0043342456276285E-3</c:v>
                </c:pt>
                <c:pt idx="294">
                  <c:v>2.4090121317157709E-2</c:v>
                </c:pt>
                <c:pt idx="295">
                  <c:v>4.1282988064069791E-2</c:v>
                </c:pt>
                <c:pt idx="296">
                  <c:v>-2.6022944550669242E-2</c:v>
                </c:pt>
                <c:pt idx="297">
                  <c:v>4.7026836019552883E-2</c:v>
                </c:pt>
                <c:pt idx="298">
                  <c:v>-1.2918467408525413E-2</c:v>
                </c:pt>
                <c:pt idx="299">
                  <c:v>-4.1542012137789665E-2</c:v>
                </c:pt>
                <c:pt idx="300">
                  <c:v>-4.8951118245686466E-3</c:v>
                </c:pt>
                <c:pt idx="301">
                  <c:v>2.1200322635252844E-2</c:v>
                </c:pt>
                <c:pt idx="302">
                  <c:v>-1.4831500117013844E-2</c:v>
                </c:pt>
                <c:pt idx="303">
                  <c:v>4.6490681078084975E-2</c:v>
                </c:pt>
                <c:pt idx="304">
                  <c:v>2.2643008474576322E-2</c:v>
                </c:pt>
                <c:pt idx="305">
                  <c:v>1.6379645215589829E-2</c:v>
                </c:pt>
                <c:pt idx="306">
                  <c:v>6.2424358239377394E-3</c:v>
                </c:pt>
                <c:pt idx="307">
                  <c:v>2.3657294784724118E-2</c:v>
                </c:pt>
                <c:pt idx="308">
                  <c:v>1.400238526436672E-2</c:v>
                </c:pt>
                <c:pt idx="309">
                  <c:v>6.8653075448685394E-3</c:v>
                </c:pt>
                <c:pt idx="310">
                  <c:v>2.5058839817250479E-2</c:v>
                </c:pt>
                <c:pt idx="311">
                  <c:v>7.344003241490164E-4</c:v>
                </c:pt>
                <c:pt idx="312">
                  <c:v>4.4276303025702027E-2</c:v>
                </c:pt>
                <c:pt idx="313">
                  <c:v>2.6591276252019444E-2</c:v>
                </c:pt>
                <c:pt idx="314">
                  <c:v>1.5453372360179926E-2</c:v>
                </c:pt>
                <c:pt idx="315">
                  <c:v>-2.5345586412100204E-2</c:v>
                </c:pt>
                <c:pt idx="316">
                  <c:v>1.9962634654370655E-2</c:v>
                </c:pt>
                <c:pt idx="317">
                  <c:v>-5.4171603167675105E-3</c:v>
                </c:pt>
                <c:pt idx="318">
                  <c:v>-3.1433922931638388E-2</c:v>
                </c:pt>
                <c:pt idx="319">
                  <c:v>-9.1318067804838671E-2</c:v>
                </c:pt>
                <c:pt idx="320">
                  <c:v>3.4575794272688351E-2</c:v>
                </c:pt>
                <c:pt idx="321">
                  <c:v>-0.14240835893860754</c:v>
                </c:pt>
                <c:pt idx="322">
                  <c:v>-0.10475607430676127</c:v>
                </c:pt>
                <c:pt idx="323">
                  <c:v>3.9438135488716823E-2</c:v>
                </c:pt>
                <c:pt idx="324">
                  <c:v>1.9359152726998126E-2</c:v>
                </c:pt>
                <c:pt idx="325">
                  <c:v>8.1986118752380557E-2</c:v>
                </c:pt>
                <c:pt idx="326">
                  <c:v>1.9654818364054194E-2</c:v>
                </c:pt>
                <c:pt idx="327">
                  <c:v>1.3263006473267731E-2</c:v>
                </c:pt>
                <c:pt idx="328">
                  <c:v>2.70684661833464E-2</c:v>
                </c:pt>
                <c:pt idx="329">
                  <c:v>-2.534141801360143E-2</c:v>
                </c:pt>
                <c:pt idx="330">
                  <c:v>2.1982073973224416E-2</c:v>
                </c:pt>
                <c:pt idx="331">
                  <c:v>3.0723543615220259E-2</c:v>
                </c:pt>
                <c:pt idx="332">
                  <c:v>2.1334841222826556E-2</c:v>
                </c:pt>
                <c:pt idx="333">
                  <c:v>4.0143772354579742E-2</c:v>
                </c:pt>
                <c:pt idx="334">
                  <c:v>3.8104411155890057E-3</c:v>
                </c:pt>
                <c:pt idx="335">
                  <c:v>3.2135342142917321E-2</c:v>
                </c:pt>
                <c:pt idx="336">
                  <c:v>1.093551228104518E-2</c:v>
                </c:pt>
                <c:pt idx="337">
                  <c:v>1.9577475013914755E-2</c:v>
                </c:pt>
                <c:pt idx="338">
                  <c:v>-1.0459191746574279E-2</c:v>
                </c:pt>
                <c:pt idx="339">
                  <c:v>3.8609143387114797E-2</c:v>
                </c:pt>
                <c:pt idx="340">
                  <c:v>7.0052269770522133E-3</c:v>
                </c:pt>
                <c:pt idx="341">
                  <c:v>-4.5752333483675273E-2</c:v>
                </c:pt>
                <c:pt idx="342">
                  <c:v>-6.1901176018201033E-2</c:v>
                </c:pt>
                <c:pt idx="343">
                  <c:v>2.1092902707918845E-2</c:v>
                </c:pt>
                <c:pt idx="344">
                  <c:v>2.4955883951794263E-2</c:v>
                </c:pt>
                <c:pt idx="345">
                  <c:v>3.5902247970303502E-4</c:v>
                </c:pt>
                <c:pt idx="346">
                  <c:v>-6.5824354195384432E-3</c:v>
                </c:pt>
                <c:pt idx="347">
                  <c:v>1.9713938518129262E-2</c:v>
                </c:pt>
                <c:pt idx="348">
                  <c:v>1.4984741491066243E-2</c:v>
                </c:pt>
                <c:pt idx="349">
                  <c:v>1.5104637694956102E-2</c:v>
                </c:pt>
                <c:pt idx="350">
                  <c:v>2.0741180699917133E-2</c:v>
                </c:pt>
                <c:pt idx="351">
                  <c:v>2.8871772884574189E-2</c:v>
                </c:pt>
                <c:pt idx="352">
                  <c:v>2.7257912087094431E-2</c:v>
                </c:pt>
                <c:pt idx="353">
                  <c:v>-1.7820146907552817E-3</c:v>
                </c:pt>
                <c:pt idx="354">
                  <c:v>-6.7423802612481917E-2</c:v>
                </c:pt>
                <c:pt idx="355">
                  <c:v>6.5606299947863711E-2</c:v>
                </c:pt>
                <c:pt idx="356">
                  <c:v>6.9497590185482572E-2</c:v>
                </c:pt>
                <c:pt idx="357">
                  <c:v>2.4744464245478201E-2</c:v>
                </c:pt>
                <c:pt idx="358">
                  <c:v>6.5364703060347053E-3</c:v>
                </c:pt>
                <c:pt idx="359">
                  <c:v>6.0041572334539224E-3</c:v>
                </c:pt>
                <c:pt idx="360">
                  <c:v>2.9558659989866252E-2</c:v>
                </c:pt>
                <c:pt idx="361">
                  <c:v>1.9122976332760288E-2</c:v>
                </c:pt>
                <c:pt idx="362">
                  <c:v>1.3646654500072117E-2</c:v>
                </c:pt>
                <c:pt idx="363">
                  <c:v>3.1881654901038781E-2</c:v>
                </c:pt>
                <c:pt idx="364">
                  <c:v>4.5064815147917693E-2</c:v>
                </c:pt>
                <c:pt idx="365">
                  <c:v>-5.3529013528554126E-3</c:v>
                </c:pt>
                <c:pt idx="366">
                  <c:v>1.9461829088916451E-2</c:v>
                </c:pt>
                <c:pt idx="367">
                  <c:v>-3.8259806833805844E-2</c:v>
                </c:pt>
                <c:pt idx="368">
                  <c:v>4.1423251381069254E-2</c:v>
                </c:pt>
                <c:pt idx="369">
                  <c:v>9.8521054356053208E-3</c:v>
                </c:pt>
                <c:pt idx="370">
                  <c:v>1.4745863214777262E-2</c:v>
                </c:pt>
                <c:pt idx="371">
                  <c:v>-6.2481394502695686E-2</c:v>
                </c:pt>
                <c:pt idx="372">
                  <c:v>4.9775378680967083E-2</c:v>
                </c:pt>
                <c:pt idx="373">
                  <c:v>1.1269877722947038E-2</c:v>
                </c:pt>
                <c:pt idx="374">
                  <c:v>-1.8145462803462919E-2</c:v>
                </c:pt>
                <c:pt idx="375">
                  <c:v>-8.4630355682170741E-2</c:v>
                </c:pt>
                <c:pt idx="376">
                  <c:v>3.6003278627906449E-2</c:v>
                </c:pt>
                <c:pt idx="377">
                  <c:v>-2.5716070313197122E-2</c:v>
                </c:pt>
                <c:pt idx="378">
                  <c:v>-2.5888070728163101E-3</c:v>
                </c:pt>
                <c:pt idx="379">
                  <c:v>-5.6269053245020045E-2</c:v>
                </c:pt>
                <c:pt idx="380">
                  <c:v>4.2590454445208314E-2</c:v>
                </c:pt>
                <c:pt idx="381">
                  <c:v>2.6989025209665847E-2</c:v>
                </c:pt>
                <c:pt idx="382">
                  <c:v>1.7628884715574329E-3</c:v>
                </c:pt>
                <c:pt idx="383">
                  <c:v>6.3074122677052417E-3</c:v>
                </c:pt>
                <c:pt idx="384">
                  <c:v>-2.7162808586332087E-2</c:v>
                </c:pt>
                <c:pt idx="385">
                  <c:v>7.1100294037705963E-3</c:v>
                </c:pt>
                <c:pt idx="386">
                  <c:v>1.4156469469745856E-2</c:v>
                </c:pt>
                <c:pt idx="387">
                  <c:v>-4.499736910543542E-2</c:v>
                </c:pt>
                <c:pt idx="388">
                  <c:v>2.2228836690879787E-3</c:v>
                </c:pt>
                <c:pt idx="389">
                  <c:v>-8.5558658864862587E-3</c:v>
                </c:pt>
                <c:pt idx="390">
                  <c:v>1.1599745060547715E-3</c:v>
                </c:pt>
                <c:pt idx="391">
                  <c:v>-9.7274035217274884E-3</c:v>
                </c:pt>
                <c:pt idx="392">
                  <c:v>-5.7021998791415788E-3</c:v>
                </c:pt>
                <c:pt idx="393">
                  <c:v>2.8571059114096624E-2</c:v>
                </c:pt>
                <c:pt idx="394">
                  <c:v>2.8242585771218125E-2</c:v>
                </c:pt>
                <c:pt idx="395">
                  <c:v>7.0241290141155096E-3</c:v>
                </c:pt>
                <c:pt idx="396">
                  <c:v>7.2240299159830425E-4</c:v>
                </c:pt>
                <c:pt idx="397">
                  <c:v>6.8973047735171955E-3</c:v>
                </c:pt>
                <c:pt idx="398">
                  <c:v>1.1290244842876428E-2</c:v>
                </c:pt>
                <c:pt idx="399">
                  <c:v>-1.713352953091303E-2</c:v>
                </c:pt>
                <c:pt idx="400">
                  <c:v>-1.2504394418785009E-2</c:v>
                </c:pt>
                <c:pt idx="401">
                  <c:v>-2.3870757861268542E-2</c:v>
                </c:pt>
                <c:pt idx="402">
                  <c:v>1.2299566119600041E-2</c:v>
                </c:pt>
                <c:pt idx="403">
                  <c:v>-2.0250208092629117E-3</c:v>
                </c:pt>
                <c:pt idx="404">
                  <c:v>6.2865679073821346E-3</c:v>
                </c:pt>
                <c:pt idx="405">
                  <c:v>4.454134966289354E-2</c:v>
                </c:pt>
                <c:pt idx="406">
                  <c:v>2.771938343469272E-2</c:v>
                </c:pt>
                <c:pt idx="407">
                  <c:v>3.3355997049875602E-2</c:v>
                </c:pt>
                <c:pt idx="408">
                  <c:v>2.7829665274532792E-2</c:v>
                </c:pt>
                <c:pt idx="409">
                  <c:v>5.4602564937178619E-2</c:v>
                </c:pt>
                <c:pt idx="410">
                  <c:v>2.7665035983065567E-2</c:v>
                </c:pt>
                <c:pt idx="411">
                  <c:v>7.1465398573395067E-2</c:v>
                </c:pt>
                <c:pt idx="412">
                  <c:v>5.949021733036839E-2</c:v>
                </c:pt>
                <c:pt idx="413">
                  <c:v>1.1327859744428691E-2</c:v>
                </c:pt>
                <c:pt idx="414">
                  <c:v>-8.1894879117525396E-2</c:v>
                </c:pt>
                <c:pt idx="415">
                  <c:v>-1.0514218414603971E-2</c:v>
                </c:pt>
                <c:pt idx="416">
                  <c:v>8.1187187437007396E-2</c:v>
                </c:pt>
                <c:pt idx="417">
                  <c:v>1.8115716860356901E-2</c:v>
                </c:pt>
                <c:pt idx="418">
                  <c:v>-2.6583244315580758E-2</c:v>
                </c:pt>
                <c:pt idx="419">
                  <c:v>-1.1820405091866753E-2</c:v>
                </c:pt>
                <c:pt idx="420">
                  <c:v>-1.6675807614031413E-2</c:v>
                </c:pt>
                <c:pt idx="421">
                  <c:v>4.8621738729602661E-2</c:v>
                </c:pt>
                <c:pt idx="422">
                  <c:v>-1.0993986495991093E-2</c:v>
                </c:pt>
                <c:pt idx="423">
                  <c:v>-4.3469178219185875E-2</c:v>
                </c:pt>
                <c:pt idx="424">
                  <c:v>1.7978039747777744E-2</c:v>
                </c:pt>
                <c:pt idx="425">
                  <c:v>2.7926381712282417E-2</c:v>
                </c:pt>
                <c:pt idx="426">
                  <c:v>4.2230254802525784E-2</c:v>
                </c:pt>
                <c:pt idx="427">
                  <c:v>1.81206967073421E-2</c:v>
                </c:pt>
                <c:pt idx="428">
                  <c:v>3.0528505128537692E-2</c:v>
                </c:pt>
                <c:pt idx="429">
                  <c:v>5.8773126715722115E-2</c:v>
                </c:pt>
                <c:pt idx="430">
                  <c:v>3.853869019081408E-2</c:v>
                </c:pt>
                <c:pt idx="431">
                  <c:v>-8.7120946327736322E-3</c:v>
                </c:pt>
                <c:pt idx="432">
                  <c:v>-1.4269002362022744E-2</c:v>
                </c:pt>
                <c:pt idx="433">
                  <c:v>1.3870831191606377E-2</c:v>
                </c:pt>
                <c:pt idx="434">
                  <c:v>-1.4247690621575E-2</c:v>
                </c:pt>
                <c:pt idx="435">
                  <c:v>-1.7781509045803827E-2</c:v>
                </c:pt>
                <c:pt idx="436">
                  <c:v>2.6100180957147792E-2</c:v>
                </c:pt>
                <c:pt idx="437">
                  <c:v>6.1532631168178101E-2</c:v>
                </c:pt>
                <c:pt idx="438">
                  <c:v>-1.8758748427050387E-2</c:v>
                </c:pt>
                <c:pt idx="439">
                  <c:v>-1.1887565246523541E-3</c:v>
                </c:pt>
                <c:pt idx="440">
                  <c:v>1.2716800530888467E-2</c:v>
                </c:pt>
                <c:pt idx="441">
                  <c:v>-3.8013226637036643E-2</c:v>
                </c:pt>
                <c:pt idx="442">
                  <c:v>2.6654524050147521E-4</c:v>
                </c:pt>
                <c:pt idx="443">
                  <c:v>-1.4311885860211929E-2</c:v>
                </c:pt>
                <c:pt idx="444">
                  <c:v>5.3648133129073787E-2</c:v>
                </c:pt>
                <c:pt idx="445">
                  <c:v>2.9310516862901616E-2</c:v>
                </c:pt>
                <c:pt idx="446">
                  <c:v>5.7239103866833285E-2</c:v>
                </c:pt>
                <c:pt idx="447">
                  <c:v>3.7927262962793223E-2</c:v>
                </c:pt>
                <c:pt idx="448">
                  <c:v>4.7318870758086301E-2</c:v>
                </c:pt>
                <c:pt idx="449">
                  <c:v>3.7062364062490645E-2</c:v>
                </c:pt>
                <c:pt idx="450">
                  <c:v>2.4446852206345796E-2</c:v>
                </c:pt>
                <c:pt idx="451">
                  <c:v>7.884641013063097E-2</c:v>
                </c:pt>
                <c:pt idx="452">
                  <c:v>-3.0227607232968936E-2</c:v>
                </c:pt>
                <c:pt idx="453">
                  <c:v>-1.8700251233810056E-2</c:v>
                </c:pt>
                <c:pt idx="454">
                  <c:v>-2.4911690542671578E-2</c:v>
                </c:pt>
                <c:pt idx="455">
                  <c:v>0.1091120747523785</c:v>
                </c:pt>
                <c:pt idx="456">
                  <c:v>2.3617020189896372E-2</c:v>
                </c:pt>
                <c:pt idx="457">
                  <c:v>8.6722550707282298E-2</c:v>
                </c:pt>
                <c:pt idx="458">
                  <c:v>-2.4013351974673572E-3</c:v>
                </c:pt>
                <c:pt idx="459">
                  <c:v>8.0592343715840717E-2</c:v>
                </c:pt>
                <c:pt idx="460">
                  <c:v>5.0271953250448372E-2</c:v>
                </c:pt>
                <c:pt idx="461">
                  <c:v>2.2306619191681462E-2</c:v>
                </c:pt>
                <c:pt idx="462">
                  <c:v>8.4968849978082989E-2</c:v>
                </c:pt>
                <c:pt idx="463">
                  <c:v>2.4542423200953546E-2</c:v>
                </c:pt>
                <c:pt idx="464">
                  <c:v>9.4693962033198572E-3</c:v>
                </c:pt>
                <c:pt idx="465">
                  <c:v>3.755232048417672E-2</c:v>
                </c:pt>
                <c:pt idx="466">
                  <c:v>3.9101243805250104E-2</c:v>
                </c:pt>
                <c:pt idx="467">
                  <c:v>6.6104754394277002E-3</c:v>
                </c:pt>
                <c:pt idx="468">
                  <c:v>-3.8514722960130067E-2</c:v>
                </c:pt>
                <c:pt idx="469">
                  <c:v>-6.8067474581841328E-2</c:v>
                </c:pt>
                <c:pt idx="470">
                  <c:v>9.5238701140065288E-2</c:v>
                </c:pt>
                <c:pt idx="471">
                  <c:v>-5.3513548500595066E-2</c:v>
                </c:pt>
                <c:pt idx="472">
                  <c:v>-3.9433977152175524E-2</c:v>
                </c:pt>
                <c:pt idx="473">
                  <c:v>-9.5327542962289569E-2</c:v>
                </c:pt>
                <c:pt idx="474">
                  <c:v>0.10120362803555379</c:v>
                </c:pt>
                <c:pt idx="475">
                  <c:v>1.8922930333125747E-2</c:v>
                </c:pt>
                <c:pt idx="476">
                  <c:v>2.9607942927740782E-2</c:v>
                </c:pt>
                <c:pt idx="477">
                  <c:v>3.4607733031049741E-2</c:v>
                </c:pt>
                <c:pt idx="478">
                  <c:v>-3.6948062362305696E-2</c:v>
                </c:pt>
                <c:pt idx="479">
                  <c:v>-2.0199523541569241E-2</c:v>
                </c:pt>
                <c:pt idx="480">
                  <c:v>-4.3784977170910372E-2</c:v>
                </c:pt>
                <c:pt idx="481">
                  <c:v>2.0190359295217789E-2</c:v>
                </c:pt>
                <c:pt idx="482">
                  <c:v>3.1623793681476942E-2</c:v>
                </c:pt>
                <c:pt idx="483">
                  <c:v>-1.5159191960134976E-2</c:v>
                </c:pt>
                <c:pt idx="484">
                  <c:v>-7.2451576800187684E-2</c:v>
                </c:pt>
                <c:pt idx="485">
                  <c:v>-5.3176706874204463E-2</c:v>
                </c:pt>
                <c:pt idx="486">
                  <c:v>7.1024233828698269E-2</c:v>
                </c:pt>
                <c:pt idx="487">
                  <c:v>-4.0517095788617112E-2</c:v>
                </c:pt>
                <c:pt idx="488">
                  <c:v>1.6289563798124539E-2</c:v>
                </c:pt>
                <c:pt idx="489">
                  <c:v>0.113490364025696</c:v>
                </c:pt>
                <c:pt idx="490">
                  <c:v>8.8857466063348295E-2</c:v>
                </c:pt>
                <c:pt idx="491">
                  <c:v>-2.1640109604695777E-2</c:v>
                </c:pt>
                <c:pt idx="492">
                  <c:v>1.555497667997896E-2</c:v>
                </c:pt>
                <c:pt idx="493">
                  <c:v>3.4910697364379482E-2</c:v>
                </c:pt>
                <c:pt idx="494">
                  <c:v>7.6287722355883186E-2</c:v>
                </c:pt>
                <c:pt idx="495">
                  <c:v>4.2873822179979003E-2</c:v>
                </c:pt>
                <c:pt idx="496">
                  <c:v>4.4710392996886117E-2</c:v>
                </c:pt>
                <c:pt idx="497">
                  <c:v>5.5846427037629862E-2</c:v>
                </c:pt>
                <c:pt idx="498">
                  <c:v>4.9750787038631034E-2</c:v>
                </c:pt>
                <c:pt idx="499">
                  <c:v>4.0609167884346514E-2</c:v>
                </c:pt>
                <c:pt idx="500">
                  <c:v>-1.1695769913157241E-2</c:v>
                </c:pt>
                <c:pt idx="501">
                  <c:v>2.7896539506318735E-2</c:v>
                </c:pt>
                <c:pt idx="502">
                  <c:v>4.9325535435242096E-2</c:v>
                </c:pt>
                <c:pt idx="503">
                  <c:v>3.6777483468364139E-2</c:v>
                </c:pt>
                <c:pt idx="504">
                  <c:v>-3.6974724239467037E-2</c:v>
                </c:pt>
                <c:pt idx="505">
                  <c:v>1.7822459742911783E-2</c:v>
                </c:pt>
                <c:pt idx="506">
                  <c:v>3.7404183700076865E-2</c:v>
                </c:pt>
                <c:pt idx="507">
                  <c:v>2.163707218173808E-2</c:v>
                </c:pt>
                <c:pt idx="508">
                  <c:v>-4.5077183964604306E-2</c:v>
                </c:pt>
                <c:pt idx="509">
                  <c:v>-7.2604161676168677E-2</c:v>
                </c:pt>
                <c:pt idx="510">
                  <c:v>2.960317487650525E-2</c:v>
                </c:pt>
                <c:pt idx="511">
                  <c:v>-3.2100312640767365E-3</c:v>
                </c:pt>
                <c:pt idx="512">
                  <c:v>1.3469843858536447E-2</c:v>
                </c:pt>
                <c:pt idx="513">
                  <c:v>1.0329577424371374E-2</c:v>
                </c:pt>
                <c:pt idx="514">
                  <c:v>1.8450990716606289E-2</c:v>
                </c:pt>
                <c:pt idx="515">
                  <c:v>7.0364522550985431E-4</c:v>
                </c:pt>
                <c:pt idx="516">
                  <c:v>-1.4356703081857058E-2</c:v>
                </c:pt>
                <c:pt idx="517">
                  <c:v>-2.8796694035125403E-3</c:v>
                </c:pt>
                <c:pt idx="518">
                  <c:v>-5.8216690551443975E-2</c:v>
                </c:pt>
                <c:pt idx="519">
                  <c:v>-6.7653090884666738E-3</c:v>
                </c:pt>
                <c:pt idx="520">
                  <c:v>1.2979184568621634E-2</c:v>
                </c:pt>
              </c:numCache>
            </c:numRef>
          </c:xVal>
          <c:yVal>
            <c:numRef>
              <c:f>'Weekly β'!$E$3:$E$523</c:f>
              <c:numCache>
                <c:formatCode>0.00%</c:formatCode>
                <c:ptCount val="521"/>
                <c:pt idx="0">
                  <c:v>-8.2794307891332533E-2</c:v>
                </c:pt>
                <c:pt idx="1">
                  <c:v>6.064880112834975E-2</c:v>
                </c:pt>
                <c:pt idx="2">
                  <c:v>-2.99202127659574E-2</c:v>
                </c:pt>
                <c:pt idx="3">
                  <c:v>4.660726525017133E-2</c:v>
                </c:pt>
                <c:pt idx="4">
                  <c:v>-1.7026850032743929E-2</c:v>
                </c:pt>
                <c:pt idx="5">
                  <c:v>1.9986675549633153E-3</c:v>
                </c:pt>
                <c:pt idx="6">
                  <c:v>3.0585106382978781E-2</c:v>
                </c:pt>
                <c:pt idx="7">
                  <c:v>4.8387096774193547E-2</c:v>
                </c:pt>
                <c:pt idx="8">
                  <c:v>3.3846153846153887E-2</c:v>
                </c:pt>
                <c:pt idx="9">
                  <c:v>2.9166666666666573E-2</c:v>
                </c:pt>
                <c:pt idx="10">
                  <c:v>4.9161364950838719E-2</c:v>
                </c:pt>
                <c:pt idx="11">
                  <c:v>2.094818081587646E-2</c:v>
                </c:pt>
                <c:pt idx="12">
                  <c:v>-1.8358531317494594E-2</c:v>
                </c:pt>
                <c:pt idx="13">
                  <c:v>7.1507150715070964E-3</c:v>
                </c:pt>
                <c:pt idx="14">
                  <c:v>-1.9115237575095461E-2</c:v>
                </c:pt>
                <c:pt idx="15">
                  <c:v>3.1180400890868525E-2</c:v>
                </c:pt>
                <c:pt idx="16">
                  <c:v>-2.6997840172786561E-3</c:v>
                </c:pt>
                <c:pt idx="17">
                  <c:v>-2.2739577693557021E-2</c:v>
                </c:pt>
                <c:pt idx="18">
                  <c:v>-2.7700831024931143E-3</c:v>
                </c:pt>
                <c:pt idx="19">
                  <c:v>-2.2222222222222143E-2</c:v>
                </c:pt>
                <c:pt idx="20">
                  <c:v>5.8522727272727129E-2</c:v>
                </c:pt>
                <c:pt idx="21">
                  <c:v>-2.1470746108426812E-3</c:v>
                </c:pt>
                <c:pt idx="22">
                  <c:v>1.3448090371167294E-2</c:v>
                </c:pt>
                <c:pt idx="23">
                  <c:v>-6.3694267515924099E-3</c:v>
                </c:pt>
                <c:pt idx="24">
                  <c:v>-1.0683760683760457E-3</c:v>
                </c:pt>
                <c:pt idx="25">
                  <c:v>2.5668449197860987E-2</c:v>
                </c:pt>
                <c:pt idx="26">
                  <c:v>5.213764337851929E-2</c:v>
                </c:pt>
                <c:pt idx="27">
                  <c:v>-1.7343904856293429E-2</c:v>
                </c:pt>
                <c:pt idx="28">
                  <c:v>-3.3787191124558656E-2</c:v>
                </c:pt>
                <c:pt idx="29">
                  <c:v>5.4801670146137821E-2</c:v>
                </c:pt>
                <c:pt idx="30">
                  <c:v>1.9792182088074787E-3</c:v>
                </c:pt>
                <c:pt idx="31">
                  <c:v>-0.11506172839506164</c:v>
                </c:pt>
                <c:pt idx="32">
                  <c:v>8.3147321428571327E-2</c:v>
                </c:pt>
                <c:pt idx="33">
                  <c:v>-1.287995878413189E-2</c:v>
                </c:pt>
                <c:pt idx="34">
                  <c:v>-8.8726513569938256E-3</c:v>
                </c:pt>
                <c:pt idx="35">
                  <c:v>-3.4228541337546006E-2</c:v>
                </c:pt>
                <c:pt idx="36">
                  <c:v>5.4525627044711786E-3</c:v>
                </c:pt>
                <c:pt idx="37">
                  <c:v>-8.6767895878525018E-3</c:v>
                </c:pt>
                <c:pt idx="38">
                  <c:v>-1.7505470459518613E-2</c:v>
                </c:pt>
                <c:pt idx="39">
                  <c:v>-4.4543429844099026E-3</c:v>
                </c:pt>
                <c:pt idx="40">
                  <c:v>4.0827740492170049E-2</c:v>
                </c:pt>
                <c:pt idx="41">
                  <c:v>4.9973132724341736E-2</c:v>
                </c:pt>
                <c:pt idx="42">
                  <c:v>-4.5547594677584471E-2</c:v>
                </c:pt>
                <c:pt idx="43">
                  <c:v>3.1099195710455864E-2</c:v>
                </c:pt>
                <c:pt idx="44">
                  <c:v>-3.120124804992133E-3</c:v>
                </c:pt>
                <c:pt idx="45">
                  <c:v>-8.8680229525300823E-3</c:v>
                </c:pt>
                <c:pt idx="46">
                  <c:v>1.0526315789473461E-3</c:v>
                </c:pt>
                <c:pt idx="47">
                  <c:v>-1.0515247108306822E-3</c:v>
                </c:pt>
                <c:pt idx="48">
                  <c:v>-1.3157894736842105E-2</c:v>
                </c:pt>
                <c:pt idx="49">
                  <c:v>1.4399999999999977E-2</c:v>
                </c:pt>
                <c:pt idx="50">
                  <c:v>9.989484752891761E-3</c:v>
                </c:pt>
                <c:pt idx="51">
                  <c:v>2.4986985944820427E-2</c:v>
                </c:pt>
                <c:pt idx="52">
                  <c:v>-1.9807008633824303E-2</c:v>
                </c:pt>
                <c:pt idx="53">
                  <c:v>-8.8082901554405024E-3</c:v>
                </c:pt>
                <c:pt idx="54">
                  <c:v>-4.7046523784631394E-3</c:v>
                </c:pt>
                <c:pt idx="55">
                  <c:v>-3.6764705882352908E-2</c:v>
                </c:pt>
                <c:pt idx="56">
                  <c:v>5.343511450381682E-2</c:v>
                </c:pt>
                <c:pt idx="57">
                  <c:v>-2.8467908902691547E-2</c:v>
                </c:pt>
                <c:pt idx="58">
                  <c:v>-3.7293553542887548E-2</c:v>
                </c:pt>
                <c:pt idx="59">
                  <c:v>-2.5456557830658595E-2</c:v>
                </c:pt>
                <c:pt idx="60">
                  <c:v>-5.6785917092561047E-2</c:v>
                </c:pt>
                <c:pt idx="61">
                  <c:v>8.0072245635159661E-2</c:v>
                </c:pt>
                <c:pt idx="62">
                  <c:v>-1.1705685618729143E-2</c:v>
                </c:pt>
                <c:pt idx="63">
                  <c:v>5.640157924421884E-2</c:v>
                </c:pt>
                <c:pt idx="64">
                  <c:v>2.0288307528029844E-2</c:v>
                </c:pt>
                <c:pt idx="65">
                  <c:v>-2.407116692830983E-2</c:v>
                </c:pt>
                <c:pt idx="66">
                  <c:v>3.3243967828418285E-2</c:v>
                </c:pt>
                <c:pt idx="67">
                  <c:v>-1.1935651271406354E-2</c:v>
                </c:pt>
                <c:pt idx="68">
                  <c:v>-7.3529411764706185E-3</c:v>
                </c:pt>
                <c:pt idx="69">
                  <c:v>4.0740740740740911E-2</c:v>
                </c:pt>
                <c:pt idx="70">
                  <c:v>3.0503304524656183E-3</c:v>
                </c:pt>
                <c:pt idx="71">
                  <c:v>-3.8520020273694958E-2</c:v>
                </c:pt>
                <c:pt idx="72">
                  <c:v>-3.4791776489193474E-2</c:v>
                </c:pt>
                <c:pt idx="73">
                  <c:v>-9.2845439650463216E-3</c:v>
                </c:pt>
                <c:pt idx="74">
                  <c:v>9.3715545755236017E-3</c:v>
                </c:pt>
                <c:pt idx="75">
                  <c:v>2.2392135445111969E-2</c:v>
                </c:pt>
                <c:pt idx="76">
                  <c:v>3.2051282051283269E-3</c:v>
                </c:pt>
                <c:pt idx="77">
                  <c:v>-7.4547390841320851E-3</c:v>
                </c:pt>
                <c:pt idx="78">
                  <c:v>2.4141630901287514E-2</c:v>
                </c:pt>
                <c:pt idx="79">
                  <c:v>-4.190675746464121E-2</c:v>
                </c:pt>
                <c:pt idx="80">
                  <c:v>-2.1869874248222607E-3</c:v>
                </c:pt>
                <c:pt idx="81">
                  <c:v>8.7671232876712409E-3</c:v>
                </c:pt>
                <c:pt idx="82">
                  <c:v>3.9109179793590375E-2</c:v>
                </c:pt>
                <c:pt idx="83">
                  <c:v>2.1432305279665456E-2</c:v>
                </c:pt>
                <c:pt idx="84">
                  <c:v>-8.1883316274309181E-3</c:v>
                </c:pt>
                <c:pt idx="85">
                  <c:v>4.901960784313722E-2</c:v>
                </c:pt>
                <c:pt idx="86">
                  <c:v>-2.0167240531234462E-2</c:v>
                </c:pt>
                <c:pt idx="87">
                  <c:v>8.2329317269076149E-2</c:v>
                </c:pt>
                <c:pt idx="88">
                  <c:v>-2.0871985157699412E-2</c:v>
                </c:pt>
                <c:pt idx="89">
                  <c:v>1.0895310279488415E-2</c:v>
                </c:pt>
                <c:pt idx="90">
                  <c:v>5.576382380506098E-2</c:v>
                </c:pt>
                <c:pt idx="91">
                  <c:v>7.545494895694547E-3</c:v>
                </c:pt>
                <c:pt idx="92">
                  <c:v>2.4229074889867874E-2</c:v>
                </c:pt>
                <c:pt idx="93">
                  <c:v>-2.5806451612902675E-3</c:v>
                </c:pt>
                <c:pt idx="94">
                  <c:v>0</c:v>
                </c:pt>
                <c:pt idx="95">
                  <c:v>-2.5873221216042375E-3</c:v>
                </c:pt>
                <c:pt idx="96">
                  <c:v>-3.9775183744055261E-2</c:v>
                </c:pt>
                <c:pt idx="97">
                  <c:v>-3.0616839261593861E-2</c:v>
                </c:pt>
                <c:pt idx="98">
                  <c:v>-4.0408732001857919E-2</c:v>
                </c:pt>
                <c:pt idx="99">
                  <c:v>1.7424975798644698E-2</c:v>
                </c:pt>
                <c:pt idx="100">
                  <c:v>9.5147478591815294E-4</c:v>
                </c:pt>
                <c:pt idx="101">
                  <c:v>-5.7034220532318179E-3</c:v>
                </c:pt>
                <c:pt idx="102">
                  <c:v>-4.0152963671128264E-2</c:v>
                </c:pt>
                <c:pt idx="103">
                  <c:v>-3.2370517928286782E-2</c:v>
                </c:pt>
                <c:pt idx="104">
                  <c:v>5.1466803911477833E-3</c:v>
                </c:pt>
                <c:pt idx="105">
                  <c:v>-1.3824884792626705E-2</c:v>
                </c:pt>
                <c:pt idx="106">
                  <c:v>1.4018691588785024E-2</c:v>
                </c:pt>
                <c:pt idx="107">
                  <c:v>3.1233998975934429E-2</c:v>
                </c:pt>
                <c:pt idx="108">
                  <c:v>-3.5253227408143038E-2</c:v>
                </c:pt>
                <c:pt idx="109">
                  <c:v>8.3890890375707614E-2</c:v>
                </c:pt>
                <c:pt idx="110">
                  <c:v>5.2231718898386988E-3</c:v>
                </c:pt>
                <c:pt idx="111">
                  <c:v>-2.8341993386869282E-3</c:v>
                </c:pt>
                <c:pt idx="112">
                  <c:v>6.3950734249171082E-2</c:v>
                </c:pt>
                <c:pt idx="113">
                  <c:v>5.3428317008014217E-2</c:v>
                </c:pt>
                <c:pt idx="114">
                  <c:v>-1.2679628064243479E-2</c:v>
                </c:pt>
                <c:pt idx="115">
                  <c:v>1.5839041095890453E-2</c:v>
                </c:pt>
                <c:pt idx="116">
                  <c:v>1.4327855035819631E-2</c:v>
                </c:pt>
                <c:pt idx="117">
                  <c:v>2.4927295388450413E-2</c:v>
                </c:pt>
                <c:pt idx="118">
                  <c:v>-7.7016619375760544E-3</c:v>
                </c:pt>
                <c:pt idx="119">
                  <c:v>-1.5931372549019631E-2</c:v>
                </c:pt>
                <c:pt idx="120">
                  <c:v>-2.1170610211706166E-2</c:v>
                </c:pt>
                <c:pt idx="121">
                  <c:v>-1.1874469889736963E-2</c:v>
                </c:pt>
                <c:pt idx="122">
                  <c:v>-2.1459227467811159E-2</c:v>
                </c:pt>
                <c:pt idx="123">
                  <c:v>2.192982456140382E-3</c:v>
                </c:pt>
                <c:pt idx="124">
                  <c:v>8.7527352297591125E-4</c:v>
                </c:pt>
                <c:pt idx="125">
                  <c:v>-4.8097944905990129E-3</c:v>
                </c:pt>
                <c:pt idx="126">
                  <c:v>-2.8998242530755718E-2</c:v>
                </c:pt>
                <c:pt idx="127">
                  <c:v>-8.5972850678733611E-3</c:v>
                </c:pt>
                <c:pt idx="128">
                  <c:v>3.1492469192149763E-2</c:v>
                </c:pt>
                <c:pt idx="129">
                  <c:v>0</c:v>
                </c:pt>
                <c:pt idx="130">
                  <c:v>4.4247787610618523E-3</c:v>
                </c:pt>
                <c:pt idx="131">
                  <c:v>-6.0352422907489031E-2</c:v>
                </c:pt>
                <c:pt idx="132">
                  <c:v>2.2503516174402272E-2</c:v>
                </c:pt>
                <c:pt idx="133">
                  <c:v>2.7051811095827598E-2</c:v>
                </c:pt>
                <c:pt idx="134">
                  <c:v>-1.5178571428571423E-2</c:v>
                </c:pt>
                <c:pt idx="135">
                  <c:v>-7.9329102447869448E-2</c:v>
                </c:pt>
                <c:pt idx="136">
                  <c:v>-1.181683899556861E-2</c:v>
                </c:pt>
                <c:pt idx="137">
                  <c:v>9.9651220727453547E-3</c:v>
                </c:pt>
                <c:pt idx="138">
                  <c:v>6.4134188455845587E-3</c:v>
                </c:pt>
                <c:pt idx="139">
                  <c:v>-3.1862745098039151E-2</c:v>
                </c:pt>
                <c:pt idx="140">
                  <c:v>5.316455696202535E-2</c:v>
                </c:pt>
                <c:pt idx="141">
                  <c:v>-4.9519230769230822E-2</c:v>
                </c:pt>
                <c:pt idx="142">
                  <c:v>8.0930703085483127E-3</c:v>
                </c:pt>
                <c:pt idx="143">
                  <c:v>-1.0536879076768733E-2</c:v>
                </c:pt>
                <c:pt idx="144">
                  <c:v>2.1805273833671385E-2</c:v>
                </c:pt>
                <c:pt idx="145">
                  <c:v>-1.1910669975186028E-2</c:v>
                </c:pt>
                <c:pt idx="146">
                  <c:v>-5.7257659467604249E-2</c:v>
                </c:pt>
                <c:pt idx="147">
                  <c:v>4.8481619605753874E-2</c:v>
                </c:pt>
                <c:pt idx="148">
                  <c:v>-6.0975609756098066E-3</c:v>
                </c:pt>
                <c:pt idx="149">
                  <c:v>-1.9938650306748316E-2</c:v>
                </c:pt>
                <c:pt idx="150">
                  <c:v>-8.8680229525300823E-3</c:v>
                </c:pt>
                <c:pt idx="151">
                  <c:v>8.4210526315789541E-3</c:v>
                </c:pt>
                <c:pt idx="152">
                  <c:v>4.6972860125260883E-2</c:v>
                </c:pt>
                <c:pt idx="153">
                  <c:v>-3.7387836490528417E-2</c:v>
                </c:pt>
                <c:pt idx="154">
                  <c:v>1.2946659761781462E-2</c:v>
                </c:pt>
                <c:pt idx="155">
                  <c:v>-7.6687116564416458E-3</c:v>
                </c:pt>
                <c:pt idx="156">
                  <c:v>8.706852138073165E-2</c:v>
                </c:pt>
                <c:pt idx="157">
                  <c:v>2.9383886255924047E-2</c:v>
                </c:pt>
                <c:pt idx="158">
                  <c:v>-2.9465930018416235E-2</c:v>
                </c:pt>
                <c:pt idx="159">
                  <c:v>6.6413662239089462E-3</c:v>
                </c:pt>
                <c:pt idx="160">
                  <c:v>-2.9217719132893376E-2</c:v>
                </c:pt>
                <c:pt idx="161">
                  <c:v>3.6893203883495047E-2</c:v>
                </c:pt>
                <c:pt idx="162">
                  <c:v>-1.9662921348314519E-2</c:v>
                </c:pt>
                <c:pt idx="163">
                  <c:v>-3.8204393505253983E-3</c:v>
                </c:pt>
                <c:pt idx="164">
                  <c:v>6.9031639501438216E-2</c:v>
                </c:pt>
                <c:pt idx="165">
                  <c:v>-4.4843049327354893E-3</c:v>
                </c:pt>
                <c:pt idx="166">
                  <c:v>3.063063063063062E-2</c:v>
                </c:pt>
                <c:pt idx="167">
                  <c:v>-2.447552447552442E-2</c:v>
                </c:pt>
                <c:pt idx="168">
                  <c:v>3.5842293906809273E-3</c:v>
                </c:pt>
                <c:pt idx="169">
                  <c:v>5.3571428571429023E-3</c:v>
                </c:pt>
                <c:pt idx="170">
                  <c:v>-2.6642984014209024E-3</c:v>
                </c:pt>
                <c:pt idx="171">
                  <c:v>3.2056990204808497E-2</c:v>
                </c:pt>
                <c:pt idx="172">
                  <c:v>-1.121656600517679E-2</c:v>
                </c:pt>
                <c:pt idx="173">
                  <c:v>0.1025305410122163</c:v>
                </c:pt>
                <c:pt idx="174">
                  <c:v>-8.7059754649781908E-3</c:v>
                </c:pt>
                <c:pt idx="175">
                  <c:v>1.0379241516965988E-2</c:v>
                </c:pt>
                <c:pt idx="176">
                  <c:v>3.0027657052548465E-2</c:v>
                </c:pt>
                <c:pt idx="177">
                  <c:v>-1.1507479861910268E-2</c:v>
                </c:pt>
                <c:pt idx="178">
                  <c:v>8.1490104772992192E-3</c:v>
                </c:pt>
                <c:pt idx="179">
                  <c:v>1.4626635873748999E-2</c:v>
                </c:pt>
                <c:pt idx="180">
                  <c:v>2.2761760242792973E-3</c:v>
                </c:pt>
                <c:pt idx="181">
                  <c:v>-1.2869038607115949E-2</c:v>
                </c:pt>
                <c:pt idx="182">
                  <c:v>4.946319018404919E-2</c:v>
                </c:pt>
                <c:pt idx="183">
                  <c:v>1.6441359152356567E-2</c:v>
                </c:pt>
                <c:pt idx="184">
                  <c:v>-7.1890726096332036E-4</c:v>
                </c:pt>
                <c:pt idx="185">
                  <c:v>1.8345323741007124E-2</c:v>
                </c:pt>
                <c:pt idx="186">
                  <c:v>-2.8611797951253931E-2</c:v>
                </c:pt>
                <c:pt idx="187">
                  <c:v>9.1272727272727325E-2</c:v>
                </c:pt>
                <c:pt idx="188">
                  <c:v>2.2659113628790393E-2</c:v>
                </c:pt>
                <c:pt idx="189">
                  <c:v>9.4493320299771626E-3</c:v>
                </c:pt>
                <c:pt idx="190">
                  <c:v>-7.1013557133634232E-3</c:v>
                </c:pt>
                <c:pt idx="191">
                  <c:v>-2.5682704811443521E-2</c:v>
                </c:pt>
                <c:pt idx="192">
                  <c:v>3.5035035035035057E-2</c:v>
                </c:pt>
                <c:pt idx="193">
                  <c:v>-3.0625402965828476E-2</c:v>
                </c:pt>
                <c:pt idx="194">
                  <c:v>-1.363485201197207E-2</c:v>
                </c:pt>
                <c:pt idx="195">
                  <c:v>3.7086985839514544E-2</c:v>
                </c:pt>
                <c:pt idx="196">
                  <c:v>1.4954486345903682E-2</c:v>
                </c:pt>
                <c:pt idx="197">
                  <c:v>-3.2030749519538076E-3</c:v>
                </c:pt>
                <c:pt idx="198">
                  <c:v>3.5025706940874028E-2</c:v>
                </c:pt>
                <c:pt idx="199">
                  <c:v>-2.4837007140639023E-3</c:v>
                </c:pt>
                <c:pt idx="200">
                  <c:v>-1.9296607531901679E-2</c:v>
                </c:pt>
                <c:pt idx="201">
                  <c:v>-4.5699777848302162E-2</c:v>
                </c:pt>
                <c:pt idx="202">
                  <c:v>-6.6511473229130611E-4</c:v>
                </c:pt>
                <c:pt idx="203">
                  <c:v>6.6555740432610894E-4</c:v>
                </c:pt>
                <c:pt idx="204">
                  <c:v>2.0951114067176556E-2</c:v>
                </c:pt>
                <c:pt idx="205">
                  <c:v>1.3355048859934859E-2</c:v>
                </c:pt>
                <c:pt idx="206">
                  <c:v>2.4108003857280617E-2</c:v>
                </c:pt>
                <c:pt idx="207">
                  <c:v>-1.8518518518518514E-2</c:v>
                </c:pt>
                <c:pt idx="208">
                  <c:v>-1.6309561880396482E-2</c:v>
                </c:pt>
                <c:pt idx="209">
                  <c:v>4.5513654096227896E-3</c:v>
                </c:pt>
                <c:pt idx="210">
                  <c:v>1.2621359223300989E-2</c:v>
                </c:pt>
                <c:pt idx="211">
                  <c:v>-3.5155001597954552E-2</c:v>
                </c:pt>
                <c:pt idx="212">
                  <c:v>-4.0741967538920183E-2</c:v>
                </c:pt>
                <c:pt idx="213">
                  <c:v>3.4530386740331494E-2</c:v>
                </c:pt>
                <c:pt idx="214">
                  <c:v>-4.672897196261701E-3</c:v>
                </c:pt>
                <c:pt idx="215">
                  <c:v>3.3534540576794572E-3</c:v>
                </c:pt>
                <c:pt idx="216">
                  <c:v>5.8823529411764636E-2</c:v>
                </c:pt>
                <c:pt idx="217">
                  <c:v>-1.7361111111111133E-2</c:v>
                </c:pt>
                <c:pt idx="218">
                  <c:v>-4.5293928686154838E-2</c:v>
                </c:pt>
                <c:pt idx="219">
                  <c:v>-1.3122476446837165E-2</c:v>
                </c:pt>
                <c:pt idx="220">
                  <c:v>-1.2615069894306085E-2</c:v>
                </c:pt>
                <c:pt idx="221">
                  <c:v>-8.2872928176796271E-3</c:v>
                </c:pt>
                <c:pt idx="222">
                  <c:v>-2.0891364902506518E-3</c:v>
                </c:pt>
                <c:pt idx="223">
                  <c:v>1.2212142358688116E-2</c:v>
                </c:pt>
                <c:pt idx="224">
                  <c:v>-4.1020337814546746E-2</c:v>
                </c:pt>
                <c:pt idx="225">
                  <c:v>1.6894320632638349E-2</c:v>
                </c:pt>
                <c:pt idx="226">
                  <c:v>2.5450689289501678E-2</c:v>
                </c:pt>
                <c:pt idx="227">
                  <c:v>-4.4812133746984679E-3</c:v>
                </c:pt>
                <c:pt idx="228">
                  <c:v>-3.3933518005540182E-2</c:v>
                </c:pt>
                <c:pt idx="229">
                  <c:v>-1.0035842293906723E-2</c:v>
                </c:pt>
                <c:pt idx="230">
                  <c:v>3.475742215785653E-2</c:v>
                </c:pt>
                <c:pt idx="231">
                  <c:v>-9.4471658502449114E-3</c:v>
                </c:pt>
                <c:pt idx="232">
                  <c:v>-1.6248675379724384E-2</c:v>
                </c:pt>
                <c:pt idx="233">
                  <c:v>3.1956912028725207E-2</c:v>
                </c:pt>
                <c:pt idx="234">
                  <c:v>-4.7320807237299915E-2</c:v>
                </c:pt>
                <c:pt idx="235">
                  <c:v>0.10591672753834924</c:v>
                </c:pt>
                <c:pt idx="236">
                  <c:v>-3.6327608982826991E-2</c:v>
                </c:pt>
                <c:pt idx="237">
                  <c:v>-1.919122686771757E-2</c:v>
                </c:pt>
                <c:pt idx="238">
                  <c:v>1.4325646401118103E-2</c:v>
                </c:pt>
                <c:pt idx="239">
                  <c:v>-7.337237340682061E-2</c:v>
                </c:pt>
                <c:pt idx="240">
                  <c:v>1.3011152416356931E-2</c:v>
                </c:pt>
                <c:pt idx="241">
                  <c:v>0.11119266055045876</c:v>
                </c:pt>
                <c:pt idx="242">
                  <c:v>-6.2747688243065146E-3</c:v>
                </c:pt>
                <c:pt idx="243">
                  <c:v>4.2206713193752063E-2</c:v>
                </c:pt>
                <c:pt idx="244">
                  <c:v>6.3456632653061285E-2</c:v>
                </c:pt>
                <c:pt idx="245">
                  <c:v>1.1694152923538247E-2</c:v>
                </c:pt>
                <c:pt idx="246">
                  <c:v>-7.4096028452874923E-3</c:v>
                </c:pt>
                <c:pt idx="247">
                  <c:v>-6.5691251119736893E-3</c:v>
                </c:pt>
                <c:pt idx="248">
                  <c:v>-9.6182747219717545E-3</c:v>
                </c:pt>
                <c:pt idx="249">
                  <c:v>4.5523520485583786E-3</c:v>
                </c:pt>
                <c:pt idx="250">
                  <c:v>2.4169184290029695E-3</c:v>
                </c:pt>
                <c:pt idx="251">
                  <c:v>-2.7727546714888539E-2</c:v>
                </c:pt>
                <c:pt idx="252">
                  <c:v>7.8115313081215235E-2</c:v>
                </c:pt>
                <c:pt idx="253">
                  <c:v>-6.0379528464635087E-3</c:v>
                </c:pt>
                <c:pt idx="254">
                  <c:v>2.4009256580850399E-2</c:v>
                </c:pt>
                <c:pt idx="255">
                  <c:v>-7.6271186440676842E-3</c:v>
                </c:pt>
                <c:pt idx="256">
                  <c:v>4.2413891261030311E-2</c:v>
                </c:pt>
                <c:pt idx="257">
                  <c:v>3.5499726925178198E-3</c:v>
                </c:pt>
                <c:pt idx="258">
                  <c:v>-2.639455782312922E-2</c:v>
                </c:pt>
                <c:pt idx="259">
                  <c:v>1.397428731134712E-2</c:v>
                </c:pt>
                <c:pt idx="260">
                  <c:v>3.9415656008820278E-2</c:v>
                </c:pt>
                <c:pt idx="261">
                  <c:v>3.7655794219040084E-2</c:v>
                </c:pt>
                <c:pt idx="262">
                  <c:v>-5.8778430871455137E-3</c:v>
                </c:pt>
                <c:pt idx="263">
                  <c:v>-2.2107969151670938E-2</c:v>
                </c:pt>
                <c:pt idx="264">
                  <c:v>2.2607781282860132E-2</c:v>
                </c:pt>
                <c:pt idx="265">
                  <c:v>1.3624678663239104E-2</c:v>
                </c:pt>
                <c:pt idx="266">
                  <c:v>-6.7968551864062893E-2</c:v>
                </c:pt>
                <c:pt idx="267">
                  <c:v>-7.0748299319727346E-3</c:v>
                </c:pt>
                <c:pt idx="268">
                  <c:v>2.1923814743765337E-2</c:v>
                </c:pt>
                <c:pt idx="269">
                  <c:v>-4.1029766693483537E-2</c:v>
                </c:pt>
                <c:pt idx="270">
                  <c:v>-5.3411633109619591E-2</c:v>
                </c:pt>
                <c:pt idx="271">
                  <c:v>-5.6720827178729741E-2</c:v>
                </c:pt>
                <c:pt idx="272">
                  <c:v>7.2032571249608435E-2</c:v>
                </c:pt>
                <c:pt idx="273">
                  <c:v>-3.301197779725374E-2</c:v>
                </c:pt>
                <c:pt idx="274">
                  <c:v>1.9637462235649505E-2</c:v>
                </c:pt>
                <c:pt idx="275">
                  <c:v>1.185185185185181E-2</c:v>
                </c:pt>
                <c:pt idx="276">
                  <c:v>-3.0161054172767238E-2</c:v>
                </c:pt>
                <c:pt idx="277">
                  <c:v>-1.3285024154589304E-2</c:v>
                </c:pt>
                <c:pt idx="278">
                  <c:v>-8.5067319461444343E-2</c:v>
                </c:pt>
                <c:pt idx="279">
                  <c:v>3.0100334448160609E-2</c:v>
                </c:pt>
                <c:pt idx="280">
                  <c:v>8.4090909090909091E-2</c:v>
                </c:pt>
                <c:pt idx="281">
                  <c:v>2.9649595687331595E-2</c:v>
                </c:pt>
                <c:pt idx="282">
                  <c:v>-2.2978475858056985E-2</c:v>
                </c:pt>
                <c:pt idx="283">
                  <c:v>-1.5778505507591578E-2</c:v>
                </c:pt>
                <c:pt idx="284">
                  <c:v>2.5105868118572239E-2</c:v>
                </c:pt>
                <c:pt idx="285">
                  <c:v>8.0849808203009799E-2</c:v>
                </c:pt>
                <c:pt idx="286">
                  <c:v>1.4742014742014718E-2</c:v>
                </c:pt>
                <c:pt idx="287">
                  <c:v>4.8426150121065298E-2</c:v>
                </c:pt>
                <c:pt idx="288">
                  <c:v>2.0528611752630339E-2</c:v>
                </c:pt>
                <c:pt idx="289">
                  <c:v>2.7659039476992564E-3</c:v>
                </c:pt>
                <c:pt idx="290">
                  <c:v>2.8585757271815459E-2</c:v>
                </c:pt>
                <c:pt idx="291">
                  <c:v>3.9249146757679161E-2</c:v>
                </c:pt>
                <c:pt idx="292">
                  <c:v>-1.1494252873563265E-2</c:v>
                </c:pt>
                <c:pt idx="293">
                  <c:v>-5.0545799715234992E-2</c:v>
                </c:pt>
                <c:pt idx="294">
                  <c:v>1.9745063734066464E-2</c:v>
                </c:pt>
                <c:pt idx="295">
                  <c:v>1.1519607843137401E-2</c:v>
                </c:pt>
                <c:pt idx="296">
                  <c:v>1.0419190695420395E-2</c:v>
                </c:pt>
                <c:pt idx="297">
                  <c:v>5.9952038369304557E-3</c:v>
                </c:pt>
                <c:pt idx="298">
                  <c:v>-1.0965435041716348E-2</c:v>
                </c:pt>
                <c:pt idx="299">
                  <c:v>-1.8317666907688723E-2</c:v>
                </c:pt>
                <c:pt idx="300">
                  <c:v>-8.8386938374662282E-3</c:v>
                </c:pt>
                <c:pt idx="301">
                  <c:v>7.1835521426801873E-3</c:v>
                </c:pt>
                <c:pt idx="302">
                  <c:v>-1.5494343334972837E-2</c:v>
                </c:pt>
                <c:pt idx="303">
                  <c:v>1.4489133150137353E-2</c:v>
                </c:pt>
                <c:pt idx="304">
                  <c:v>-3.3981777887219962E-2</c:v>
                </c:pt>
                <c:pt idx="305">
                  <c:v>-1.1470813153198974E-2</c:v>
                </c:pt>
                <c:pt idx="306">
                  <c:v>2.2692109334708496E-2</c:v>
                </c:pt>
                <c:pt idx="307">
                  <c:v>-1.8154311649016614E-2</c:v>
                </c:pt>
                <c:pt idx="308">
                  <c:v>5.3929121725732115E-3</c:v>
                </c:pt>
                <c:pt idx="309">
                  <c:v>1.5581098339719015E-2</c:v>
                </c:pt>
                <c:pt idx="310">
                  <c:v>2.6659959758551368E-2</c:v>
                </c:pt>
                <c:pt idx="311">
                  <c:v>1.1024007839294534E-2</c:v>
                </c:pt>
                <c:pt idx="312">
                  <c:v>2.3746062515144096E-2</c:v>
                </c:pt>
                <c:pt idx="313">
                  <c:v>2.0118343195266307E-2</c:v>
                </c:pt>
                <c:pt idx="314">
                  <c:v>1.5313225058004561E-2</c:v>
                </c:pt>
                <c:pt idx="315">
                  <c:v>-3.0164533820840958E-2</c:v>
                </c:pt>
                <c:pt idx="316">
                  <c:v>-1.3430725730442985E-2</c:v>
                </c:pt>
                <c:pt idx="317">
                  <c:v>-1.2180558872701171E-2</c:v>
                </c:pt>
                <c:pt idx="318">
                  <c:v>1.9825918762088984E-2</c:v>
                </c:pt>
                <c:pt idx="319">
                  <c:v>-9.0090090090090696E-3</c:v>
                </c:pt>
                <c:pt idx="320">
                  <c:v>9.9043062200956961E-2</c:v>
                </c:pt>
                <c:pt idx="321">
                  <c:v>-4.4623421854592886E-2</c:v>
                </c:pt>
                <c:pt idx="322">
                  <c:v>-1.253132832080194E-2</c:v>
                </c:pt>
                <c:pt idx="323">
                  <c:v>3.6917397323487904E-3</c:v>
                </c:pt>
                <c:pt idx="324">
                  <c:v>4.1379310344827518E-3</c:v>
                </c:pt>
                <c:pt idx="325">
                  <c:v>2.8846153846153799E-2</c:v>
                </c:pt>
                <c:pt idx="326">
                  <c:v>7.9216733422340951E-2</c:v>
                </c:pt>
                <c:pt idx="327">
                  <c:v>4.5360824742267805E-3</c:v>
                </c:pt>
                <c:pt idx="328">
                  <c:v>-1.1494252873563265E-2</c:v>
                </c:pt>
                <c:pt idx="329">
                  <c:v>-7.8696013289036526E-2</c:v>
                </c:pt>
                <c:pt idx="330">
                  <c:v>0.11877394636015333</c:v>
                </c:pt>
                <c:pt idx="331">
                  <c:v>0.11845286059629337</c:v>
                </c:pt>
                <c:pt idx="332">
                  <c:v>3.0079250720460995E-2</c:v>
                </c:pt>
                <c:pt idx="333">
                  <c:v>1.9933554817275757E-2</c:v>
                </c:pt>
                <c:pt idx="334">
                  <c:v>-4.131664666552369E-2</c:v>
                </c:pt>
                <c:pt idx="335">
                  <c:v>5.9728183118740993E-2</c:v>
                </c:pt>
                <c:pt idx="336">
                  <c:v>3.4762065474181612E-2</c:v>
                </c:pt>
                <c:pt idx="337">
                  <c:v>-3.6529680365296836E-2</c:v>
                </c:pt>
                <c:pt idx="338">
                  <c:v>1.3371699390656723E-2</c:v>
                </c:pt>
                <c:pt idx="339">
                  <c:v>3.9585769166527555E-2</c:v>
                </c:pt>
                <c:pt idx="340">
                  <c:v>4.2416452442159275E-2</c:v>
                </c:pt>
                <c:pt idx="341">
                  <c:v>-3.2521578298396928E-2</c:v>
                </c:pt>
                <c:pt idx="342">
                  <c:v>-0.12378524772980727</c:v>
                </c:pt>
                <c:pt idx="343">
                  <c:v>7.3454545454545439E-2</c:v>
                </c:pt>
                <c:pt idx="344">
                  <c:v>1.1856368563685686E-2</c:v>
                </c:pt>
                <c:pt idx="345">
                  <c:v>2.6447941078004657E-2</c:v>
                </c:pt>
                <c:pt idx="346">
                  <c:v>-2.935420743639917E-2</c:v>
                </c:pt>
                <c:pt idx="347">
                  <c:v>2.2849462365591388E-2</c:v>
                </c:pt>
                <c:pt idx="348">
                  <c:v>1.2319316688567674E-2</c:v>
                </c:pt>
                <c:pt idx="349">
                  <c:v>-1.3629725782897993E-2</c:v>
                </c:pt>
                <c:pt idx="350">
                  <c:v>2.3030103635466453E-3</c:v>
                </c:pt>
                <c:pt idx="351">
                  <c:v>9.3549975381585476E-3</c:v>
                </c:pt>
                <c:pt idx="352">
                  <c:v>-4.3902439024390751E-3</c:v>
                </c:pt>
                <c:pt idx="353">
                  <c:v>7.1860199248735077E-3</c:v>
                </c:pt>
                <c:pt idx="354">
                  <c:v>-4.8483865736987222E-2</c:v>
                </c:pt>
                <c:pt idx="355">
                  <c:v>4.8057259713701436E-2</c:v>
                </c:pt>
                <c:pt idx="356">
                  <c:v>-1.5772357723577216E-2</c:v>
                </c:pt>
                <c:pt idx="357">
                  <c:v>1.0077647447546662E-2</c:v>
                </c:pt>
                <c:pt idx="358">
                  <c:v>3.5982989859339033E-3</c:v>
                </c:pt>
                <c:pt idx="359">
                  <c:v>1.2222946544980443E-2</c:v>
                </c:pt>
                <c:pt idx="360">
                  <c:v>-7.7282241184993862E-3</c:v>
                </c:pt>
                <c:pt idx="361">
                  <c:v>3.3425279896154389E-2</c:v>
                </c:pt>
                <c:pt idx="362">
                  <c:v>9.7346522216989247E-3</c:v>
                </c:pt>
                <c:pt idx="363">
                  <c:v>3.1410356087700139E-2</c:v>
                </c:pt>
                <c:pt idx="364">
                  <c:v>3.8896426956128424E-2</c:v>
                </c:pt>
                <c:pt idx="365">
                  <c:v>-2.6846611522275351E-2</c:v>
                </c:pt>
                <c:pt idx="366">
                  <c:v>-4.026245153593737E-3</c:v>
                </c:pt>
                <c:pt idx="367">
                  <c:v>-2.8297649348704903E-2</c:v>
                </c:pt>
                <c:pt idx="368">
                  <c:v>-1.4637904468412986E-2</c:v>
                </c:pt>
                <c:pt idx="369">
                  <c:v>-2.7521501172791323E-2</c:v>
                </c:pt>
                <c:pt idx="370">
                  <c:v>-7.2358900144717121E-3</c:v>
                </c:pt>
                <c:pt idx="371">
                  <c:v>-3.4337544541626248E-2</c:v>
                </c:pt>
                <c:pt idx="372">
                  <c:v>2.7339818852734028E-2</c:v>
                </c:pt>
                <c:pt idx="373">
                  <c:v>4.9306122448979528E-2</c:v>
                </c:pt>
                <c:pt idx="374">
                  <c:v>1.0424770499455449E-2</c:v>
                </c:pt>
                <c:pt idx="375">
                  <c:v>0</c:v>
                </c:pt>
                <c:pt idx="376">
                  <c:v>-1.3858946720049146E-2</c:v>
                </c:pt>
                <c:pt idx="377">
                  <c:v>-2.8888194878201254E-2</c:v>
                </c:pt>
                <c:pt idx="378">
                  <c:v>-3.5375462292972963E-3</c:v>
                </c:pt>
                <c:pt idx="379">
                  <c:v>-4.001936420848793E-2</c:v>
                </c:pt>
                <c:pt idx="380">
                  <c:v>-1.4456211127920648E-2</c:v>
                </c:pt>
                <c:pt idx="381">
                  <c:v>-4.6051509466144142E-3</c:v>
                </c:pt>
                <c:pt idx="382">
                  <c:v>2.22755311857441E-3</c:v>
                </c:pt>
                <c:pt idx="383">
                  <c:v>5.1290818943411072E-4</c:v>
                </c:pt>
                <c:pt idx="384">
                  <c:v>2.1360218728639781E-2</c:v>
                </c:pt>
                <c:pt idx="385">
                  <c:v>-3.1788522670235998E-2</c:v>
                </c:pt>
                <c:pt idx="386">
                  <c:v>1.4342491791947562E-2</c:v>
                </c:pt>
                <c:pt idx="387">
                  <c:v>6.4735945485518811E-3</c:v>
                </c:pt>
                <c:pt idx="388">
                  <c:v>-2.2850372376438752E-2</c:v>
                </c:pt>
                <c:pt idx="389">
                  <c:v>6.4091460245973425E-3</c:v>
                </c:pt>
                <c:pt idx="390">
                  <c:v>1.2736660929432047E-2</c:v>
                </c:pt>
                <c:pt idx="391">
                  <c:v>-2.3623385452073428E-2</c:v>
                </c:pt>
                <c:pt idx="392">
                  <c:v>-1.0617928633594419E-2</c:v>
                </c:pt>
                <c:pt idx="393">
                  <c:v>3.7649542575650834E-2</c:v>
                </c:pt>
                <c:pt idx="394">
                  <c:v>1.7463546965072928E-2</c:v>
                </c:pt>
                <c:pt idx="395">
                  <c:v>7.6653891018163667E-2</c:v>
                </c:pt>
                <c:pt idx="396">
                  <c:v>2.662126605788576E-2</c:v>
                </c:pt>
                <c:pt idx="397">
                  <c:v>1.2663952962460477E-2</c:v>
                </c:pt>
                <c:pt idx="398">
                  <c:v>-1.5185350602947685E-2</c:v>
                </c:pt>
                <c:pt idx="399">
                  <c:v>-3.2350718065003788E-2</c:v>
                </c:pt>
                <c:pt idx="400">
                  <c:v>1.2341821590376379E-2</c:v>
                </c:pt>
                <c:pt idx="401">
                  <c:v>-6.8209876543209799E-2</c:v>
                </c:pt>
                <c:pt idx="402">
                  <c:v>-2.6167605167274021E-2</c:v>
                </c:pt>
                <c:pt idx="403">
                  <c:v>-2.1428571428571394E-2</c:v>
                </c:pt>
                <c:pt idx="404">
                  <c:v>-2.01598887730274E-2</c:v>
                </c:pt>
                <c:pt idx="405">
                  <c:v>2.8024122029088296E-2</c:v>
                </c:pt>
                <c:pt idx="406">
                  <c:v>-2.4154589371980775E-3</c:v>
                </c:pt>
                <c:pt idx="407">
                  <c:v>5.4652369422345151E-2</c:v>
                </c:pt>
                <c:pt idx="408">
                  <c:v>1.9186618563463459E-2</c:v>
                </c:pt>
                <c:pt idx="409">
                  <c:v>3.0249396621078079E-2</c:v>
                </c:pt>
                <c:pt idx="410">
                  <c:v>3.5139778228955178E-2</c:v>
                </c:pt>
                <c:pt idx="411">
                  <c:v>1.1617380808690344E-2</c:v>
                </c:pt>
                <c:pt idx="412">
                  <c:v>0.1023117076808352</c:v>
                </c:pt>
                <c:pt idx="413">
                  <c:v>2.5706940874035684E-3</c:v>
                </c:pt>
                <c:pt idx="414">
                  <c:v>-0.15344129554655869</c:v>
                </c:pt>
                <c:pt idx="415">
                  <c:v>-6.2649450023912007E-2</c:v>
                </c:pt>
                <c:pt idx="416">
                  <c:v>0.18605442176870746</c:v>
                </c:pt>
                <c:pt idx="417">
                  <c:v>-3.36965873243475E-2</c:v>
                </c:pt>
                <c:pt idx="418">
                  <c:v>-7.1227185042291733E-3</c:v>
                </c:pt>
                <c:pt idx="419">
                  <c:v>1.2105813779704115E-2</c:v>
                </c:pt>
                <c:pt idx="420">
                  <c:v>-2.7613703484938048E-2</c:v>
                </c:pt>
                <c:pt idx="421">
                  <c:v>7.7296886864085104E-2</c:v>
                </c:pt>
                <c:pt idx="422">
                  <c:v>2.42458415562447E-2</c:v>
                </c:pt>
                <c:pt idx="423">
                  <c:v>-3.564547206165708E-2</c:v>
                </c:pt>
                <c:pt idx="424">
                  <c:v>2.2691594120165599E-2</c:v>
                </c:pt>
                <c:pt idx="425">
                  <c:v>1.3954786491766676E-2</c:v>
                </c:pt>
                <c:pt idx="426">
                  <c:v>6.3446187723644368E-2</c:v>
                </c:pt>
                <c:pt idx="427">
                  <c:v>4.2836806004917849E-2</c:v>
                </c:pt>
                <c:pt idx="428">
                  <c:v>0</c:v>
                </c:pt>
                <c:pt idx="429">
                  <c:v>-8.3147182923802646E-3</c:v>
                </c:pt>
                <c:pt idx="430">
                  <c:v>1.614316105618829E-2</c:v>
                </c:pt>
                <c:pt idx="431">
                  <c:v>1.9458128078817711E-2</c:v>
                </c:pt>
                <c:pt idx="432">
                  <c:v>-3.177095916888132E-2</c:v>
                </c:pt>
                <c:pt idx="433">
                  <c:v>-5.9887710542732868E-3</c:v>
                </c:pt>
                <c:pt idx="434">
                  <c:v>-1.6317308899209203E-2</c:v>
                </c:pt>
                <c:pt idx="435">
                  <c:v>-1.6460380247543781E-2</c:v>
                </c:pt>
                <c:pt idx="436">
                  <c:v>1.738453554748318E-2</c:v>
                </c:pt>
                <c:pt idx="437">
                  <c:v>7.829635297118083E-2</c:v>
                </c:pt>
                <c:pt idx="438">
                  <c:v>-7.5449385052033996E-2</c:v>
                </c:pt>
                <c:pt idx="439">
                  <c:v>4.1954464057303485E-2</c:v>
                </c:pt>
                <c:pt idx="440">
                  <c:v>1.2030444389884655E-2</c:v>
                </c:pt>
                <c:pt idx="441">
                  <c:v>-2.1348859776807266E-2</c:v>
                </c:pt>
                <c:pt idx="442">
                  <c:v>3.3961328705998939E-2</c:v>
                </c:pt>
                <c:pt idx="443">
                  <c:v>-3.991848477583311E-2</c:v>
                </c:pt>
                <c:pt idx="444">
                  <c:v>3.3587214383818176E-2</c:v>
                </c:pt>
                <c:pt idx="445">
                  <c:v>8.6735926552307233E-2</c:v>
                </c:pt>
                <c:pt idx="446">
                  <c:v>3.7461093819475377E-2</c:v>
                </c:pt>
                <c:pt idx="447">
                  <c:v>0.13971927568841752</c:v>
                </c:pt>
                <c:pt idx="448">
                  <c:v>-2.2938798533421054E-2</c:v>
                </c:pt>
                <c:pt idx="449">
                  <c:v>6.1098816511113194E-2</c:v>
                </c:pt>
                <c:pt idx="450">
                  <c:v>-3.899165759883929E-2</c:v>
                </c:pt>
                <c:pt idx="451">
                  <c:v>0.11700320815248151</c:v>
                </c:pt>
                <c:pt idx="452">
                  <c:v>-6.5889508362899233E-3</c:v>
                </c:pt>
                <c:pt idx="453">
                  <c:v>-2.4659863945577557E-3</c:v>
                </c:pt>
                <c:pt idx="454">
                  <c:v>-3.6655016622623791E-2</c:v>
                </c:pt>
                <c:pt idx="455">
                  <c:v>9.246969294752666E-2</c:v>
                </c:pt>
                <c:pt idx="456">
                  <c:v>5.5888546897781624E-3</c:v>
                </c:pt>
                <c:pt idx="457">
                  <c:v>0.11719693918646784</c:v>
                </c:pt>
                <c:pt idx="458">
                  <c:v>-6.4816149963950839E-2</c:v>
                </c:pt>
                <c:pt idx="459">
                  <c:v>8.3648138154344256E-2</c:v>
                </c:pt>
                <c:pt idx="460">
                  <c:v>-5.5634604439385268E-2</c:v>
                </c:pt>
                <c:pt idx="461">
                  <c:v>-3.827030284767223E-2</c:v>
                </c:pt>
                <c:pt idx="462">
                  <c:v>1.2298292339025484E-2</c:v>
                </c:pt>
                <c:pt idx="463">
                  <c:v>-7.0339704403002315E-2</c:v>
                </c:pt>
                <c:pt idx="464">
                  <c:v>0</c:v>
                </c:pt>
                <c:pt idx="465">
                  <c:v>7.2249042783419287E-2</c:v>
                </c:pt>
                <c:pt idx="466">
                  <c:v>4.9914609532681314E-2</c:v>
                </c:pt>
                <c:pt idx="467">
                  <c:v>0</c:v>
                </c:pt>
                <c:pt idx="468">
                  <c:v>-5.4787430683918642E-2</c:v>
                </c:pt>
                <c:pt idx="469">
                  <c:v>-4.8732790988735952E-2</c:v>
                </c:pt>
                <c:pt idx="470">
                  <c:v>9.9087246114628713E-2</c:v>
                </c:pt>
                <c:pt idx="471">
                  <c:v>-1.3242555738440897E-2</c:v>
                </c:pt>
                <c:pt idx="472">
                  <c:v>-4.8676927742815894E-2</c:v>
                </c:pt>
                <c:pt idx="473">
                  <c:v>-5.5152626125767129E-2</c:v>
                </c:pt>
                <c:pt idx="474">
                  <c:v>0.12745676929565583</c:v>
                </c:pt>
                <c:pt idx="475">
                  <c:v>-2.2893909920694316E-2</c:v>
                </c:pt>
                <c:pt idx="476">
                  <c:v>3.5604900459418116E-2</c:v>
                </c:pt>
                <c:pt idx="477">
                  <c:v>3.430683918669121E-2</c:v>
                </c:pt>
                <c:pt idx="478">
                  <c:v>2.6091929373078891E-2</c:v>
                </c:pt>
                <c:pt idx="479">
                  <c:v>-2.4035112163856686E-2</c:v>
                </c:pt>
                <c:pt idx="480">
                  <c:v>4.8611606824184465E-2</c:v>
                </c:pt>
                <c:pt idx="481">
                  <c:v>4.0367597004765193E-2</c:v>
                </c:pt>
                <c:pt idx="482">
                  <c:v>7.0470457370934894E-2</c:v>
                </c:pt>
                <c:pt idx="483">
                  <c:v>-4.2909535452322629E-2</c:v>
                </c:pt>
                <c:pt idx="484">
                  <c:v>-1.4497381530208265E-2</c:v>
                </c:pt>
                <c:pt idx="485">
                  <c:v>5.1195645129932738E-3</c:v>
                </c:pt>
                <c:pt idx="486">
                  <c:v>0.12933591231463573</c:v>
                </c:pt>
                <c:pt idx="487">
                  <c:v>-0.20078785110755873</c:v>
                </c:pt>
                <c:pt idx="488">
                  <c:v>-5.0860775769697865E-2</c:v>
                </c:pt>
                <c:pt idx="489">
                  <c:v>8.4819748626476871E-2</c:v>
                </c:pt>
                <c:pt idx="490">
                  <c:v>0.12127098654086318</c:v>
                </c:pt>
                <c:pt idx="491">
                  <c:v>9.4542754609578034E-2</c:v>
                </c:pt>
                <c:pt idx="492">
                  <c:v>-5.0310910118711166E-2</c:v>
                </c:pt>
                <c:pt idx="493">
                  <c:v>1.488095238095238E-2</c:v>
                </c:pt>
                <c:pt idx="494">
                  <c:v>6.2756598240469141E-2</c:v>
                </c:pt>
                <c:pt idx="495">
                  <c:v>1.9867549668874298E-2</c:v>
                </c:pt>
                <c:pt idx="496">
                  <c:v>9.8484848484848411E-2</c:v>
                </c:pt>
                <c:pt idx="497">
                  <c:v>6.9950738916256097E-2</c:v>
                </c:pt>
                <c:pt idx="498">
                  <c:v>6.2615101289134542E-2</c:v>
                </c:pt>
                <c:pt idx="499">
                  <c:v>0.18154246100519919</c:v>
                </c:pt>
                <c:pt idx="500">
                  <c:v>-0.1382471580491382</c:v>
                </c:pt>
                <c:pt idx="501">
                  <c:v>9.3617021276595741E-2</c:v>
                </c:pt>
                <c:pt idx="502">
                  <c:v>8.5603112840466483E-3</c:v>
                </c:pt>
                <c:pt idx="503">
                  <c:v>4.1666666666666713E-2</c:v>
                </c:pt>
                <c:pt idx="504">
                  <c:v>0</c:v>
                </c:pt>
                <c:pt idx="505">
                  <c:v>1.2592592592592508E-2</c:v>
                </c:pt>
                <c:pt idx="506">
                  <c:v>4.7549378200439337E-3</c:v>
                </c:pt>
                <c:pt idx="507">
                  <c:v>0.12850382235165639</c:v>
                </c:pt>
                <c:pt idx="508">
                  <c:v>3.2258064516129031E-2</c:v>
                </c:pt>
                <c:pt idx="509">
                  <c:v>-0.10999999999999996</c:v>
                </c:pt>
                <c:pt idx="510">
                  <c:v>-2.7036516853932543E-2</c:v>
                </c:pt>
                <c:pt idx="511">
                  <c:v>3.2118368819920522E-2</c:v>
                </c:pt>
                <c:pt idx="512">
                  <c:v>2.7097902097902096E-2</c:v>
                </c:pt>
                <c:pt idx="513">
                  <c:v>4.9361702127659578E-2</c:v>
                </c:pt>
                <c:pt idx="514">
                  <c:v>2.6763990267639901E-2</c:v>
                </c:pt>
                <c:pt idx="515">
                  <c:v>-4.4233807266982623E-2</c:v>
                </c:pt>
                <c:pt idx="516">
                  <c:v>5.3190082644628017E-2</c:v>
                </c:pt>
                <c:pt idx="517">
                  <c:v>-3.8921497849899629E-3</c:v>
                </c:pt>
                <c:pt idx="518">
                  <c:v>-2.4736095793288237E-2</c:v>
                </c:pt>
                <c:pt idx="519">
                  <c:v>-2.827140549273021E-2</c:v>
                </c:pt>
                <c:pt idx="520">
                  <c:v>-2.0781379883624274E-2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2-4A5F-ACF5-4D095B51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52255"/>
        <c:axId val="81538511"/>
      </c:scatterChart>
      <c:valAx>
        <c:axId val="215452255"/>
        <c:scaling>
          <c:orientation val="minMax"/>
          <c:max val="0.13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8511"/>
        <c:crosses val="autoZero"/>
        <c:crossBetween val="midCat"/>
      </c:valAx>
      <c:valAx>
        <c:axId val="815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916666666666665E-2"/>
          <c:y val="7.6247022240002904E-2"/>
          <c:w val="0.86021522309711285"/>
          <c:h val="0.898383371824480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'Monthly β'!$C$3:$C$122</c:f>
              <c:numCache>
                <c:formatCode>0.00%</c:formatCode>
                <c:ptCount val="120"/>
                <c:pt idx="0">
                  <c:v>1.3369801303193724E-2</c:v>
                </c:pt>
                <c:pt idx="1">
                  <c:v>0.10378496808814658</c:v>
                </c:pt>
                <c:pt idx="2">
                  <c:v>6.0253441307193283E-2</c:v>
                </c:pt>
                <c:pt idx="3">
                  <c:v>6.9866507488604304E-2</c:v>
                </c:pt>
                <c:pt idx="4">
                  <c:v>-7.7350308133194981E-3</c:v>
                </c:pt>
                <c:pt idx="5">
                  <c:v>4.4088330010734554E-2</c:v>
                </c:pt>
                <c:pt idx="6">
                  <c:v>-2.0268781669971293E-2</c:v>
                </c:pt>
                <c:pt idx="7">
                  <c:v>-6.3913249881318343E-2</c:v>
                </c:pt>
                <c:pt idx="8">
                  <c:v>7.2053916989189934E-2</c:v>
                </c:pt>
                <c:pt idx="9">
                  <c:v>6.6613551768352638E-2</c:v>
                </c:pt>
                <c:pt idx="10">
                  <c:v>-2.3459383753501296E-3</c:v>
                </c:pt>
                <c:pt idx="11">
                  <c:v>3.8348600240994964E-2</c:v>
                </c:pt>
                <c:pt idx="12">
                  <c:v>-5.0350958234280173E-2</c:v>
                </c:pt>
                <c:pt idx="13">
                  <c:v>-3.7905751708428304E-2</c:v>
                </c:pt>
                <c:pt idx="14">
                  <c:v>4.0866659267754429E-2</c:v>
                </c:pt>
                <c:pt idx="15">
                  <c:v>-1.2356795052543111E-2</c:v>
                </c:pt>
                <c:pt idx="16">
                  <c:v>-7.7851350702941432E-3</c:v>
                </c:pt>
                <c:pt idx="17">
                  <c:v>-2.5315843559209263E-2</c:v>
                </c:pt>
                <c:pt idx="18">
                  <c:v>-5.8520732811550416E-2</c:v>
                </c:pt>
                <c:pt idx="19">
                  <c:v>-1.2278829558778884E-2</c:v>
                </c:pt>
                <c:pt idx="20">
                  <c:v>6.5958837417134528E-2</c:v>
                </c:pt>
                <c:pt idx="21">
                  <c:v>-4.5522798938885826E-2</c:v>
                </c:pt>
                <c:pt idx="22">
                  <c:v>-4.1597839481895195E-2</c:v>
                </c:pt>
                <c:pt idx="23">
                  <c:v>2.2693386225292433E-2</c:v>
                </c:pt>
                <c:pt idx="24">
                  <c:v>3.0723342785297775E-2</c:v>
                </c:pt>
                <c:pt idx="25">
                  <c:v>9.2355406755687E-2</c:v>
                </c:pt>
                <c:pt idx="26">
                  <c:v>2.4697664472902753E-2</c:v>
                </c:pt>
                <c:pt idx="27">
                  <c:v>-8.4352574283826351E-2</c:v>
                </c:pt>
                <c:pt idx="28">
                  <c:v>-1.3864093896000218E-2</c:v>
                </c:pt>
                <c:pt idx="29">
                  <c:v>-1.7410060858177413E-2</c:v>
                </c:pt>
                <c:pt idx="30">
                  <c:v>7.1867241604599511E-3</c:v>
                </c:pt>
                <c:pt idx="31">
                  <c:v>6.8111053450960043E-3</c:v>
                </c:pt>
                <c:pt idx="32">
                  <c:v>2.6699310611429713E-2</c:v>
                </c:pt>
                <c:pt idx="33">
                  <c:v>-5.585049637913074E-2</c:v>
                </c:pt>
                <c:pt idx="34">
                  <c:v>5.6721655788480298E-2</c:v>
                </c:pt>
                <c:pt idx="35">
                  <c:v>0.10117744735451725</c:v>
                </c:pt>
                <c:pt idx="36">
                  <c:v>1.4016929983892505E-2</c:v>
                </c:pt>
                <c:pt idx="37">
                  <c:v>1.6177729710242908E-2</c:v>
                </c:pt>
                <c:pt idx="38">
                  <c:v>6.0864745011086449E-2</c:v>
                </c:pt>
                <c:pt idx="39">
                  <c:v>3.0368899571533138E-2</c:v>
                </c:pt>
                <c:pt idx="40">
                  <c:v>2.9362245932897817E-2</c:v>
                </c:pt>
                <c:pt idx="41">
                  <c:v>6.9868264181060361E-2</c:v>
                </c:pt>
                <c:pt idx="42">
                  <c:v>2.1707096940561204E-2</c:v>
                </c:pt>
                <c:pt idx="43">
                  <c:v>-6.2376621386527768E-2</c:v>
                </c:pt>
                <c:pt idx="44">
                  <c:v>6.8698987684942203E-2</c:v>
                </c:pt>
                <c:pt idx="45">
                  <c:v>-5.5700985022264261E-2</c:v>
                </c:pt>
                <c:pt idx="46">
                  <c:v>0.10985682032522642</c:v>
                </c:pt>
                <c:pt idx="47">
                  <c:v>3.8976867945581806E-2</c:v>
                </c:pt>
                <c:pt idx="48">
                  <c:v>-2.6849296961485715E-3</c:v>
                </c:pt>
                <c:pt idx="49">
                  <c:v>-3.2107089901508429E-2</c:v>
                </c:pt>
                <c:pt idx="50">
                  <c:v>-8.809961915357957E-2</c:v>
                </c:pt>
                <c:pt idx="51">
                  <c:v>-4.0816134996386713E-2</c:v>
                </c:pt>
                <c:pt idx="52">
                  <c:v>-3.7533512064343175E-2</c:v>
                </c:pt>
                <c:pt idx="53">
                  <c:v>1.6265782892463075E-3</c:v>
                </c:pt>
                <c:pt idx="54">
                  <c:v>-4.4333475427805809E-2</c:v>
                </c:pt>
                <c:pt idx="55">
                  <c:v>7.2728817519488412E-2</c:v>
                </c:pt>
                <c:pt idx="56">
                  <c:v>-9.6677425103459183E-2</c:v>
                </c:pt>
                <c:pt idx="57">
                  <c:v>5.7397441939478967E-2</c:v>
                </c:pt>
                <c:pt idx="58">
                  <c:v>-4.5409316113518054E-2</c:v>
                </c:pt>
                <c:pt idx="59">
                  <c:v>0.13402173795020475</c:v>
                </c:pt>
                <c:pt idx="60">
                  <c:v>7.793948678667055E-3</c:v>
                </c:pt>
                <c:pt idx="61">
                  <c:v>-9.8514070724152955E-2</c:v>
                </c:pt>
                <c:pt idx="62">
                  <c:v>1.6103704484375793E-2</c:v>
                </c:pt>
                <c:pt idx="63">
                  <c:v>-5.1600925186437517E-2</c:v>
                </c:pt>
                <c:pt idx="64">
                  <c:v>6.4393359434808284E-2</c:v>
                </c:pt>
                <c:pt idx="65">
                  <c:v>5.6983745350677142E-2</c:v>
                </c:pt>
                <c:pt idx="66">
                  <c:v>-4.6484952173574977E-2</c:v>
                </c:pt>
                <c:pt idx="67">
                  <c:v>8.7705168722601784E-2</c:v>
                </c:pt>
                <c:pt idx="68">
                  <c:v>-5.3002539997938067E-2</c:v>
                </c:pt>
                <c:pt idx="69">
                  <c:v>9.4429818484134648E-2</c:v>
                </c:pt>
                <c:pt idx="70">
                  <c:v>8.0476401486719917E-2</c:v>
                </c:pt>
                <c:pt idx="71">
                  <c:v>5.2787960963524616E-2</c:v>
                </c:pt>
                <c:pt idx="72">
                  <c:v>-0.10717494136820763</c:v>
                </c:pt>
                <c:pt idx="73">
                  <c:v>-0.15620993018948565</c:v>
                </c:pt>
                <c:pt idx="74">
                  <c:v>0.14517575795949816</c:v>
                </c:pt>
                <c:pt idx="75">
                  <c:v>4.8591017158443772E-2</c:v>
                </c:pt>
                <c:pt idx="76">
                  <c:v>0.11028112943905932</c:v>
                </c:pt>
                <c:pt idx="77">
                  <c:v>-1.1967706189647077E-2</c:v>
                </c:pt>
                <c:pt idx="78">
                  <c:v>-3.3085525683340243E-2</c:v>
                </c:pt>
                <c:pt idx="79">
                  <c:v>8.3945052942053663E-2</c:v>
                </c:pt>
                <c:pt idx="80">
                  <c:v>-1.7740579377818571E-2</c:v>
                </c:pt>
                <c:pt idx="81">
                  <c:v>0.13908753472519436</c:v>
                </c:pt>
                <c:pt idx="82">
                  <c:v>0.13935361346604458</c:v>
                </c:pt>
                <c:pt idx="83">
                  <c:v>1.9156743533474862E-2</c:v>
                </c:pt>
                <c:pt idx="84">
                  <c:v>5.1183395400561144E-4</c:v>
                </c:pt>
                <c:pt idx="85">
                  <c:v>-3.7938658387430733E-2</c:v>
                </c:pt>
                <c:pt idx="86">
                  <c:v>-1.7602620834657579E-2</c:v>
                </c:pt>
                <c:pt idx="87">
                  <c:v>5.8295796729961168E-3</c:v>
                </c:pt>
                <c:pt idx="88">
                  <c:v>-4.4108641730944052E-2</c:v>
                </c:pt>
                <c:pt idx="89">
                  <c:v>2.9429654842174604E-2</c:v>
                </c:pt>
                <c:pt idx="90">
                  <c:v>5.343022013250695E-2</c:v>
                </c:pt>
                <c:pt idx="91">
                  <c:v>-3.8010334992183009E-2</c:v>
                </c:pt>
                <c:pt idx="92">
                  <c:v>7.6518459706232569E-2</c:v>
                </c:pt>
                <c:pt idx="93">
                  <c:v>0.17166612888356231</c:v>
                </c:pt>
                <c:pt idx="94">
                  <c:v>2.465268386240128E-2</c:v>
                </c:pt>
                <c:pt idx="95">
                  <c:v>6.921260522754108E-2</c:v>
                </c:pt>
                <c:pt idx="96">
                  <c:v>-3.8302533003559548E-2</c:v>
                </c:pt>
                <c:pt idx="97">
                  <c:v>0.14116016168329856</c:v>
                </c:pt>
                <c:pt idx="98">
                  <c:v>8.2191836851555816E-2</c:v>
                </c:pt>
                <c:pt idx="99">
                  <c:v>4.6979409185740527E-2</c:v>
                </c:pt>
                <c:pt idx="100">
                  <c:v>-3.9189355050647239E-2</c:v>
                </c:pt>
                <c:pt idx="101">
                  <c:v>8.5223814426017605E-2</c:v>
                </c:pt>
                <c:pt idx="102">
                  <c:v>0.20205234021485874</c:v>
                </c:pt>
                <c:pt idx="103">
                  <c:v>1.6869142458856852E-2</c:v>
                </c:pt>
                <c:pt idx="104">
                  <c:v>0.25812966104815327</c:v>
                </c:pt>
                <c:pt idx="105">
                  <c:v>0.25959603236423739</c:v>
                </c:pt>
                <c:pt idx="106">
                  <c:v>9.7350336458119122E-2</c:v>
                </c:pt>
                <c:pt idx="107">
                  <c:v>-0.10747215268423847</c:v>
                </c:pt>
                <c:pt idx="108">
                  <c:v>4.6787520894618191E-2</c:v>
                </c:pt>
                <c:pt idx="109">
                  <c:v>-6.8274331577837216E-2</c:v>
                </c:pt>
                <c:pt idx="110">
                  <c:v>-3.8597620415257924E-2</c:v>
                </c:pt>
                <c:pt idx="111">
                  <c:v>5.5519876068924931E-2</c:v>
                </c:pt>
                <c:pt idx="112">
                  <c:v>0.1679358067121221</c:v>
                </c:pt>
                <c:pt idx="113">
                  <c:v>0.26440222024362064</c:v>
                </c:pt>
                <c:pt idx="114">
                  <c:v>0.12256282712054022</c:v>
                </c:pt>
                <c:pt idx="115">
                  <c:v>7.0849256805755143E-2</c:v>
                </c:pt>
                <c:pt idx="116">
                  <c:v>-8.9637221746753232E-2</c:v>
                </c:pt>
                <c:pt idx="117">
                  <c:v>5.7464431995801445E-2</c:v>
                </c:pt>
                <c:pt idx="118">
                  <c:v>-7.4635029999233993E-2</c:v>
                </c:pt>
                <c:pt idx="119">
                  <c:v>1.3154074766725591E-2</c:v>
                </c:pt>
              </c:numCache>
            </c:numRef>
          </c:xVal>
          <c:yVal>
            <c:numRef>
              <c:f>'Monthly β'!$E$3:$E$122</c:f>
              <c:numCache>
                <c:formatCode>0.00%</c:formatCode>
                <c:ptCount val="120"/>
                <c:pt idx="0">
                  <c:v>6.2371487320082256E-2</c:v>
                </c:pt>
                <c:pt idx="1">
                  <c:v>0.17548387096774187</c:v>
                </c:pt>
                <c:pt idx="2">
                  <c:v>1.1525795828759653E-2</c:v>
                </c:pt>
                <c:pt idx="3">
                  <c:v>-4.5035268583830619E-2</c:v>
                </c:pt>
                <c:pt idx="4">
                  <c:v>5.5113636363636295E-2</c:v>
                </c:pt>
                <c:pt idx="5">
                  <c:v>4.5234248788368327E-2</c:v>
                </c:pt>
                <c:pt idx="6">
                  <c:v>0</c:v>
                </c:pt>
                <c:pt idx="7">
                  <c:v>-6.1823802163833042E-2</c:v>
                </c:pt>
                <c:pt idx="8">
                  <c:v>7.303679297089502E-2</c:v>
                </c:pt>
                <c:pt idx="9">
                  <c:v>-2.7635619242579283E-2</c:v>
                </c:pt>
                <c:pt idx="10">
                  <c:v>1.210526315789476E-2</c:v>
                </c:pt>
                <c:pt idx="11">
                  <c:v>-9.8803952158086992E-3</c:v>
                </c:pt>
                <c:pt idx="12">
                  <c:v>-5.0945378151260448E-2</c:v>
                </c:pt>
                <c:pt idx="13">
                  <c:v>-1.881571665744327E-2</c:v>
                </c:pt>
                <c:pt idx="14">
                  <c:v>7.3886068809926597E-2</c:v>
                </c:pt>
                <c:pt idx="15">
                  <c:v>-3.6764705882353092E-3</c:v>
                </c:pt>
                <c:pt idx="16">
                  <c:v>-1.7395888244596643E-2</c:v>
                </c:pt>
                <c:pt idx="17">
                  <c:v>-2.0922746781115911E-2</c:v>
                </c:pt>
                <c:pt idx="18">
                  <c:v>7.3424657534246568E-2</c:v>
                </c:pt>
                <c:pt idx="19">
                  <c:v>6.3808065339458903E-2</c:v>
                </c:pt>
                <c:pt idx="20">
                  <c:v>0.11276391554702501</c:v>
                </c:pt>
                <c:pt idx="21">
                  <c:v>-8.1069426476929815E-2</c:v>
                </c:pt>
                <c:pt idx="22">
                  <c:v>-5.77193805725012E-2</c:v>
                </c:pt>
                <c:pt idx="23">
                  <c:v>-2.7390438247011813E-2</c:v>
                </c:pt>
                <c:pt idx="24">
                  <c:v>9.6262160778289751E-2</c:v>
                </c:pt>
                <c:pt idx="25">
                  <c:v>0.1148995796356843</c:v>
                </c:pt>
                <c:pt idx="26">
                  <c:v>9.2165898617511035E-3</c:v>
                </c:pt>
                <c:pt idx="27">
                  <c:v>-6.0190950601909474E-2</c:v>
                </c:pt>
                <c:pt idx="28">
                  <c:v>-2.2084805653710248E-2</c:v>
                </c:pt>
                <c:pt idx="29">
                  <c:v>-1.4905149051490598E-2</c:v>
                </c:pt>
                <c:pt idx="30">
                  <c:v>-8.1613938560293336E-2</c:v>
                </c:pt>
                <c:pt idx="31">
                  <c:v>-1.2980529206190791E-2</c:v>
                </c:pt>
                <c:pt idx="32">
                  <c:v>7.0814365199797962E-3</c:v>
                </c:pt>
                <c:pt idx="33">
                  <c:v>-3.3651431441486773E-2</c:v>
                </c:pt>
                <c:pt idx="34">
                  <c:v>1.6632016632016647E-2</c:v>
                </c:pt>
                <c:pt idx="35">
                  <c:v>9.9182004089979625E-2</c:v>
                </c:pt>
                <c:pt idx="36">
                  <c:v>-2.6976744186046432E-2</c:v>
                </c:pt>
                <c:pt idx="37">
                  <c:v>6.6921606118546778E-2</c:v>
                </c:pt>
                <c:pt idx="38">
                  <c:v>3.8530465949820764E-2</c:v>
                </c:pt>
                <c:pt idx="39">
                  <c:v>8.0672993960310663E-2</c:v>
                </c:pt>
                <c:pt idx="40">
                  <c:v>5.4690618762475086E-2</c:v>
                </c:pt>
                <c:pt idx="41">
                  <c:v>5.1476154428463261E-2</c:v>
                </c:pt>
                <c:pt idx="42">
                  <c:v>0.115190784737221</c:v>
                </c:pt>
                <c:pt idx="43">
                  <c:v>-2.9373789541639772E-2</c:v>
                </c:pt>
                <c:pt idx="44">
                  <c:v>4.1569670768207514E-2</c:v>
                </c:pt>
                <c:pt idx="45">
                  <c:v>-5.7471264367816112E-2</c:v>
                </c:pt>
                <c:pt idx="46">
                  <c:v>7.926829268292683E-2</c:v>
                </c:pt>
                <c:pt idx="47">
                  <c:v>-3.7664783427495269E-2</c:v>
                </c:pt>
                <c:pt idx="48">
                  <c:v>6.5231572080885758E-4</c:v>
                </c:pt>
                <c:pt idx="49">
                  <c:v>-4.4002607561929641E-2</c:v>
                </c:pt>
                <c:pt idx="50">
                  <c:v>-4.0913740197749723E-2</c:v>
                </c:pt>
                <c:pt idx="51">
                  <c:v>4.265908282971952E-3</c:v>
                </c:pt>
                <c:pt idx="52">
                  <c:v>-1.415929203539818E-2</c:v>
                </c:pt>
                <c:pt idx="53">
                  <c:v>5.4578096947935348E-2</c:v>
                </c:pt>
                <c:pt idx="54">
                  <c:v>3.0983997276132113E-2</c:v>
                </c:pt>
                <c:pt idx="55">
                  <c:v>0.11426684280052843</c:v>
                </c:pt>
                <c:pt idx="56">
                  <c:v>-2.4007113218731543E-2</c:v>
                </c:pt>
                <c:pt idx="57">
                  <c:v>7.5007591861524406E-2</c:v>
                </c:pt>
                <c:pt idx="58">
                  <c:v>2.9661016949152665E-2</c:v>
                </c:pt>
                <c:pt idx="59">
                  <c:v>3.7311385459533587E-2</c:v>
                </c:pt>
                <c:pt idx="60">
                  <c:v>-5.0251256281407183E-2</c:v>
                </c:pt>
                <c:pt idx="61">
                  <c:v>-0.11083263714842655</c:v>
                </c:pt>
                <c:pt idx="62">
                  <c:v>8.9884121515815762E-2</c:v>
                </c:pt>
                <c:pt idx="63">
                  <c:v>-4.0517241379310252E-2</c:v>
                </c:pt>
                <c:pt idx="64">
                  <c:v>1.4974543276430068E-2</c:v>
                </c:pt>
                <c:pt idx="65">
                  <c:v>0.17674830333431696</c:v>
                </c:pt>
                <c:pt idx="66">
                  <c:v>3.259779338013928E-3</c:v>
                </c:pt>
                <c:pt idx="67">
                  <c:v>4.4738815296175939E-2</c:v>
                </c:pt>
                <c:pt idx="68">
                  <c:v>-3.6602870813396991E-2</c:v>
                </c:pt>
                <c:pt idx="69">
                  <c:v>-1.5147752669481164E-2</c:v>
                </c:pt>
                <c:pt idx="70">
                  <c:v>2.3701462430660739E-2</c:v>
                </c:pt>
                <c:pt idx="71">
                  <c:v>4.5320197044334883E-2</c:v>
                </c:pt>
                <c:pt idx="72">
                  <c:v>-1.508011310084827E-2</c:v>
                </c:pt>
                <c:pt idx="73">
                  <c:v>4.3779904306220231E-2</c:v>
                </c:pt>
                <c:pt idx="74">
                  <c:v>0.10382764153105647</c:v>
                </c:pt>
                <c:pt idx="75">
                  <c:v>0.18750000000000003</c:v>
                </c:pt>
                <c:pt idx="76">
                  <c:v>4.4588214722853722E-2</c:v>
                </c:pt>
                <c:pt idx="77">
                  <c:v>5.071978573819888E-2</c:v>
                </c:pt>
                <c:pt idx="78">
                  <c:v>-5.0342520312251129E-2</c:v>
                </c:pt>
                <c:pt idx="79">
                  <c:v>2.5666834423754423E-2</c:v>
                </c:pt>
                <c:pt idx="80">
                  <c:v>-4.0235525024533869E-2</c:v>
                </c:pt>
                <c:pt idx="81">
                  <c:v>4.8057259713701436E-2</c:v>
                </c:pt>
                <c:pt idx="82">
                  <c:v>7.8536585365853631E-2</c:v>
                </c:pt>
                <c:pt idx="83">
                  <c:v>-2.155887230514085E-2</c:v>
                </c:pt>
                <c:pt idx="84">
                  <c:v>-8.135593220338995E-2</c:v>
                </c:pt>
                <c:pt idx="85">
                  <c:v>6.8097953706809836E-2</c:v>
                </c:pt>
                <c:pt idx="86">
                  <c:v>-7.9302763819095429E-2</c:v>
                </c:pt>
                <c:pt idx="87">
                  <c:v>1.4668258570697585E-2</c:v>
                </c:pt>
                <c:pt idx="88">
                  <c:v>-2.8071944864683167E-2</c:v>
                </c:pt>
                <c:pt idx="89">
                  <c:v>2.0062262193012739E-2</c:v>
                </c:pt>
                <c:pt idx="90">
                  <c:v>0.13326551373346909</c:v>
                </c:pt>
                <c:pt idx="91">
                  <c:v>-0.11056253740275285</c:v>
                </c:pt>
                <c:pt idx="92">
                  <c:v>-2.7417998317914256E-2</c:v>
                </c:pt>
                <c:pt idx="93">
                  <c:v>0.15133171912832918</c:v>
                </c:pt>
                <c:pt idx="94">
                  <c:v>-0.11671924290220816</c:v>
                </c:pt>
                <c:pt idx="95">
                  <c:v>0.14761904761904773</c:v>
                </c:pt>
                <c:pt idx="96">
                  <c:v>3.9122703023117968E-2</c:v>
                </c:pt>
                <c:pt idx="97">
                  <c:v>0.15801483171705644</c:v>
                </c:pt>
                <c:pt idx="98">
                  <c:v>-1.2931034482758586E-2</c:v>
                </c:pt>
                <c:pt idx="99">
                  <c:v>-1.2601372426700001E-2</c:v>
                </c:pt>
                <c:pt idx="100">
                  <c:v>-2.1480919888804866E-3</c:v>
                </c:pt>
                <c:pt idx="101">
                  <c:v>0.13916677219197157</c:v>
                </c:pt>
                <c:pt idx="102">
                  <c:v>0.18786127167630065</c:v>
                </c:pt>
                <c:pt idx="103">
                  <c:v>5.7551937113980961E-2</c:v>
                </c:pt>
                <c:pt idx="104">
                  <c:v>0.15821608707194038</c:v>
                </c:pt>
                <c:pt idx="105">
                  <c:v>3.6672014668807261E-3</c:v>
                </c:pt>
                <c:pt idx="106">
                  <c:v>2.9534901423460418E-2</c:v>
                </c:pt>
                <c:pt idx="107">
                  <c:v>-9.0573012939001843E-2</c:v>
                </c:pt>
                <c:pt idx="108">
                  <c:v>9.4715447154471596E-2</c:v>
                </c:pt>
                <c:pt idx="109">
                  <c:v>9.0976606015595984E-2</c:v>
                </c:pt>
                <c:pt idx="110">
                  <c:v>5.0442477876106166E-2</c:v>
                </c:pt>
                <c:pt idx="111">
                  <c:v>-9.7271725746873122E-2</c:v>
                </c:pt>
                <c:pt idx="112">
                  <c:v>0.2239770279971284</c:v>
                </c:pt>
                <c:pt idx="113">
                  <c:v>0.26744868035190611</c:v>
                </c:pt>
                <c:pt idx="114">
                  <c:v>0.1670522906062008</c:v>
                </c:pt>
                <c:pt idx="115">
                  <c:v>7.8509119746233202E-2</c:v>
                </c:pt>
                <c:pt idx="116">
                  <c:v>-9.8161764705882934E-3</c:v>
                </c:pt>
                <c:pt idx="117">
                  <c:v>0.13232837040062395</c:v>
                </c:pt>
                <c:pt idx="118">
                  <c:v>-1.3837426632127838E-2</c:v>
                </c:pt>
                <c:pt idx="119">
                  <c:v>-2.0781379883624274E-2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2-4B4C-B184-6AAC55A81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38815"/>
        <c:axId val="214459375"/>
      </c:scatterChart>
      <c:valAx>
        <c:axId val="21543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9375"/>
        <c:crosses val="autoZero"/>
        <c:crossBetween val="midCat"/>
      </c:valAx>
      <c:valAx>
        <c:axId val="21445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3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403225</xdr:colOff>
      <xdr:row>24</xdr:row>
      <xdr:rowOff>22225</xdr:rowOff>
    </xdr:from>
    <xdr:to>
      <xdr:col>11</xdr:col>
      <xdr:colOff>346075</xdr:colOff>
      <xdr:row>38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5F3279-D129-574E-0EA4-4648DC1A8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117474</xdr:colOff>
      <xdr:row>19</xdr:row>
      <xdr:rowOff>22224</xdr:rowOff>
    </xdr:from>
    <xdr:to>
      <xdr:col>11</xdr:col>
      <xdr:colOff>755649</xdr:colOff>
      <xdr:row>36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CA505-E52B-94BB-2358-BB32A9F9F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174626</xdr:colOff>
      <xdr:row>18</xdr:row>
      <xdr:rowOff>98425</xdr:rowOff>
    </xdr:from>
    <xdr:to>
      <xdr:col>11</xdr:col>
      <xdr:colOff>833917</xdr:colOff>
      <xdr:row>32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BF5A4-6139-75F5-EC53-F9CD14A41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889911</xdr:colOff>
      <xdr:row>14</xdr:row>
      <xdr:rowOff>54951</xdr:rowOff>
    </xdr:from>
    <xdr:to>
      <xdr:col>8</xdr:col>
      <xdr:colOff>76723</xdr:colOff>
      <xdr:row>16</xdr:row>
      <xdr:rowOff>167068</xdr:rowOff>
    </xdr:to>
    <xdr:pic>
      <xdr:nvPicPr>
        <xdr:cNvPr id="2" name="Picture 1" descr="A yellow and black text&#10;&#10;Description automatically generated">
          <a:extLst>
            <a:ext uri="{FF2B5EF4-FFF2-40B4-BE49-F238E27FC236}">
              <a16:creationId xmlns:a16="http://schemas.microsoft.com/office/drawing/2014/main" id="{A232D7C2-D4AA-5A24-0E38-830599D4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642" y="2631586"/>
          <a:ext cx="3074304" cy="478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A640-E59F-4415-B620-551CDBE42E6D}">
  <dimension ref="A1:J119"/>
  <sheetViews>
    <sheetView workbookViewId="0">
      <selection activeCell="B1" sqref="B1"/>
    </sheetView>
  </sheetViews>
  <sheetFormatPr defaultRowHeight="14.5" x14ac:dyDescent="0.35"/>
  <cols>
    <col min="1" max="1" width="52" style="11" bestFit="1" customWidth="1"/>
    <col min="2" max="2" width="14.453125" style="11" customWidth="1"/>
    <col min="3" max="3" width="11.7265625" style="11" bestFit="1" customWidth="1"/>
    <col min="4" max="4" width="10.6328125" style="11" bestFit="1" customWidth="1"/>
    <col min="5" max="5" width="11.36328125" style="11" bestFit="1" customWidth="1"/>
    <col min="6" max="6" width="8.7265625" style="11"/>
    <col min="7" max="7" width="14.6328125" style="11" bestFit="1" customWidth="1"/>
    <col min="8" max="16384" width="8.7265625" style="11"/>
  </cols>
  <sheetData>
    <row r="1" spans="1:10" ht="15.5" x14ac:dyDescent="0.35">
      <c r="A1" s="40" t="s">
        <v>240</v>
      </c>
      <c r="B1" s="54">
        <v>361</v>
      </c>
    </row>
    <row r="3" spans="1:10" ht="15.5" x14ac:dyDescent="0.35">
      <c r="A3" s="39" t="s">
        <v>111</v>
      </c>
      <c r="B3" s="39" t="s">
        <v>110</v>
      </c>
      <c r="C3" s="39">
        <v>2022</v>
      </c>
      <c r="D3" s="39">
        <v>2021</v>
      </c>
      <c r="E3" s="39">
        <v>2020</v>
      </c>
    </row>
    <row r="4" spans="1:10" ht="15.5" x14ac:dyDescent="0.35">
      <c r="A4" s="54" t="s">
        <v>64</v>
      </c>
      <c r="B4" s="55">
        <v>122727566</v>
      </c>
      <c r="C4" s="55">
        <v>147715566</v>
      </c>
      <c r="D4" s="55">
        <v>70698507</v>
      </c>
      <c r="E4" s="55">
        <v>55495364</v>
      </c>
      <c r="G4" s="88"/>
    </row>
    <row r="5" spans="1:10" ht="15.5" x14ac:dyDescent="0.35">
      <c r="A5" s="54" t="s">
        <v>65</v>
      </c>
      <c r="B5" s="55">
        <v>122727566</v>
      </c>
      <c r="C5" s="55">
        <v>147715566</v>
      </c>
      <c r="D5" s="55">
        <v>70698507</v>
      </c>
      <c r="E5" s="55">
        <v>55495364</v>
      </c>
      <c r="G5" s="50"/>
      <c r="H5" s="50"/>
      <c r="I5" s="50"/>
      <c r="J5" s="50"/>
    </row>
    <row r="6" spans="1:10" ht="15.5" x14ac:dyDescent="0.35">
      <c r="A6" s="54" t="s">
        <v>66</v>
      </c>
      <c r="B6" s="55">
        <v>100237240</v>
      </c>
      <c r="C6" s="55">
        <v>120941907</v>
      </c>
      <c r="D6" s="55">
        <v>57238477</v>
      </c>
      <c r="E6" s="55">
        <v>45375969</v>
      </c>
    </row>
    <row r="7" spans="1:10" ht="15.5" x14ac:dyDescent="0.35">
      <c r="A7" s="54" t="s">
        <v>67</v>
      </c>
      <c r="B7" s="55">
        <v>22490326</v>
      </c>
      <c r="C7" s="55">
        <v>26773659</v>
      </c>
      <c r="D7" s="55">
        <v>13460030</v>
      </c>
      <c r="E7" s="55">
        <v>10119395</v>
      </c>
    </row>
    <row r="8" spans="1:10" ht="15.5" x14ac:dyDescent="0.35">
      <c r="A8" s="54" t="s">
        <v>68</v>
      </c>
      <c r="B8" s="55">
        <v>15143375</v>
      </c>
      <c r="C8" s="55">
        <v>17112280</v>
      </c>
      <c r="D8" s="55">
        <v>9254042</v>
      </c>
      <c r="E8" s="55">
        <v>6270435</v>
      </c>
    </row>
    <row r="9" spans="1:10" ht="15.5" x14ac:dyDescent="0.35">
      <c r="A9" s="54" t="s">
        <v>69</v>
      </c>
      <c r="B9" s="55">
        <v>3298790</v>
      </c>
      <c r="C9" s="55">
        <v>3948447</v>
      </c>
      <c r="D9" s="55">
        <v>1526172</v>
      </c>
      <c r="E9" s="55">
        <v>1159771</v>
      </c>
    </row>
    <row r="10" spans="1:10" ht="15.5" x14ac:dyDescent="0.35">
      <c r="A10" s="54" t="s">
        <v>70</v>
      </c>
      <c r="B10" s="55">
        <v>336977</v>
      </c>
      <c r="C10" s="55">
        <v>2148343</v>
      </c>
      <c r="D10" s="55">
        <v>740838</v>
      </c>
      <c r="E10" s="55">
        <v>593217</v>
      </c>
    </row>
    <row r="11" spans="1:10" ht="15.5" x14ac:dyDescent="0.35">
      <c r="A11" s="54" t="s">
        <v>71</v>
      </c>
      <c r="B11" s="55">
        <v>59750</v>
      </c>
      <c r="C11" s="55">
        <v>79585</v>
      </c>
      <c r="D11" s="55">
        <v>29408</v>
      </c>
      <c r="E11" s="55">
        <v>22755</v>
      </c>
    </row>
    <row r="12" spans="1:10" ht="15.5" x14ac:dyDescent="0.35">
      <c r="A12" s="54" t="s">
        <v>72</v>
      </c>
      <c r="B12" s="55">
        <v>2961813</v>
      </c>
      <c r="C12" s="55">
        <v>1800104</v>
      </c>
      <c r="D12" s="55">
        <v>785334</v>
      </c>
      <c r="E12" s="55">
        <v>566554</v>
      </c>
    </row>
    <row r="13" spans="1:10" ht="15.5" x14ac:dyDescent="0.35">
      <c r="A13" s="54" t="s">
        <v>73</v>
      </c>
      <c r="B13" s="55">
        <v>1386299</v>
      </c>
      <c r="C13" s="55">
        <v>908175</v>
      </c>
      <c r="D13" s="55">
        <v>1061095</v>
      </c>
      <c r="E13" s="55">
        <v>223212</v>
      </c>
    </row>
    <row r="14" spans="1:10" ht="15.5" x14ac:dyDescent="0.35">
      <c r="A14" s="54" t="s">
        <v>74</v>
      </c>
      <c r="B14" s="55">
        <v>7346951</v>
      </c>
      <c r="C14" s="55">
        <v>9661379</v>
      </c>
      <c r="D14" s="55">
        <v>4205988</v>
      </c>
      <c r="E14" s="55">
        <v>3848960</v>
      </c>
    </row>
    <row r="15" spans="1:10" ht="15.5" x14ac:dyDescent="0.35">
      <c r="A15" s="54" t="s">
        <v>75</v>
      </c>
      <c r="B15" s="55">
        <v>-1023541</v>
      </c>
      <c r="C15" s="55">
        <v>-1151891</v>
      </c>
      <c r="D15" s="55">
        <v>-794539</v>
      </c>
      <c r="E15" s="55">
        <v>-638795</v>
      </c>
    </row>
    <row r="16" spans="1:10" ht="15.5" x14ac:dyDescent="0.35">
      <c r="A16" s="54" t="s">
        <v>76</v>
      </c>
      <c r="B16" s="55">
        <v>138424</v>
      </c>
      <c r="C16" s="55">
        <v>107800</v>
      </c>
      <c r="D16" s="55">
        <v>78876</v>
      </c>
      <c r="E16" s="55">
        <v>117743</v>
      </c>
    </row>
    <row r="17" spans="1:5" ht="15.5" x14ac:dyDescent="0.35">
      <c r="A17" s="54" t="s">
        <v>77</v>
      </c>
      <c r="B17" s="55">
        <v>1059735</v>
      </c>
      <c r="C17" s="55">
        <v>1175875</v>
      </c>
      <c r="D17" s="55">
        <v>834646</v>
      </c>
      <c r="E17" s="55">
        <v>726930</v>
      </c>
    </row>
    <row r="18" spans="1:5" ht="15.5" x14ac:dyDescent="0.35">
      <c r="A18" s="54" t="s">
        <v>78</v>
      </c>
      <c r="B18" s="55">
        <v>-36194</v>
      </c>
      <c r="C18" s="55">
        <v>83816</v>
      </c>
      <c r="D18" s="55">
        <v>38769</v>
      </c>
      <c r="E18" s="55">
        <v>29608</v>
      </c>
    </row>
    <row r="19" spans="1:5" ht="15.5" x14ac:dyDescent="0.35">
      <c r="A19" s="54" t="s">
        <v>79</v>
      </c>
      <c r="B19" s="55">
        <v>6963844</v>
      </c>
      <c r="C19" s="55">
        <v>8798889</v>
      </c>
      <c r="D19" s="55">
        <v>3909625</v>
      </c>
      <c r="E19" s="55">
        <v>3351658</v>
      </c>
    </row>
    <row r="20" spans="1:5" ht="15.5" x14ac:dyDescent="0.35">
      <c r="A20" s="54" t="s">
        <v>80</v>
      </c>
      <c r="B20" s="55">
        <v>1516460</v>
      </c>
      <c r="C20" s="55">
        <v>640038</v>
      </c>
      <c r="D20" s="55">
        <v>958915</v>
      </c>
      <c r="E20" s="55">
        <v>744843</v>
      </c>
    </row>
    <row r="21" spans="1:5" ht="15.5" x14ac:dyDescent="0.35">
      <c r="A21" s="54" t="s">
        <v>81</v>
      </c>
      <c r="B21" s="55">
        <v>5431760</v>
      </c>
      <c r="C21" s="55">
        <v>8156913</v>
      </c>
      <c r="D21" s="55">
        <v>2932482</v>
      </c>
      <c r="E21" s="55">
        <v>2606815</v>
      </c>
    </row>
    <row r="22" spans="1:5" ht="15.5" x14ac:dyDescent="0.35">
      <c r="A22" s="54" t="s">
        <v>82</v>
      </c>
      <c r="B22" s="55">
        <v>5431760</v>
      </c>
      <c r="C22" s="55">
        <v>8156913</v>
      </c>
      <c r="D22" s="55">
        <v>2932482</v>
      </c>
      <c r="E22" s="55">
        <v>2606815</v>
      </c>
    </row>
    <row r="23" spans="1:5" ht="15.5" x14ac:dyDescent="0.35">
      <c r="A23" s="54" t="s">
        <v>83</v>
      </c>
      <c r="B23" s="55">
        <v>5447384</v>
      </c>
      <c r="C23" s="55">
        <v>8158851</v>
      </c>
      <c r="D23" s="55">
        <v>2950710</v>
      </c>
      <c r="E23" s="55">
        <v>2606815</v>
      </c>
    </row>
    <row r="24" spans="1:5" ht="15.5" x14ac:dyDescent="0.35">
      <c r="A24" s="54" t="s">
        <v>84</v>
      </c>
      <c r="B24" s="55">
        <v>5447384</v>
      </c>
      <c r="C24" s="55">
        <v>8158851</v>
      </c>
      <c r="D24" s="55">
        <v>2950710</v>
      </c>
      <c r="E24" s="55">
        <v>2606815</v>
      </c>
    </row>
    <row r="25" spans="1:5" ht="15.5" x14ac:dyDescent="0.35">
      <c r="A25" s="54" t="s">
        <v>85</v>
      </c>
      <c r="B25" s="55">
        <v>-15624</v>
      </c>
      <c r="C25" s="55">
        <v>-1938</v>
      </c>
      <c r="D25" s="55">
        <v>-18228</v>
      </c>
      <c r="E25" s="54">
        <v>0</v>
      </c>
    </row>
    <row r="26" spans="1:5" ht="15.5" x14ac:dyDescent="0.35">
      <c r="A26" s="54" t="s">
        <v>86</v>
      </c>
      <c r="B26" s="54">
        <v>0</v>
      </c>
      <c r="C26" s="54">
        <v>0</v>
      </c>
      <c r="D26" s="54">
        <v>0</v>
      </c>
      <c r="E26" s="54">
        <v>0</v>
      </c>
    </row>
    <row r="27" spans="1:5" ht="15.5" x14ac:dyDescent="0.35">
      <c r="A27" s="54" t="s">
        <v>87</v>
      </c>
      <c r="B27" s="55">
        <v>5431760</v>
      </c>
      <c r="C27" s="55">
        <v>8156913</v>
      </c>
      <c r="D27" s="55">
        <v>2932482</v>
      </c>
      <c r="E27" s="55">
        <v>2606815</v>
      </c>
    </row>
    <row r="28" spans="1:5" ht="15.5" x14ac:dyDescent="0.35">
      <c r="A28" s="54" t="s">
        <v>88</v>
      </c>
      <c r="B28" s="54">
        <v>19.100000000000001</v>
      </c>
      <c r="C28" s="54">
        <v>13.64</v>
      </c>
      <c r="D28" s="54">
        <v>4.88</v>
      </c>
      <c r="E28" s="54">
        <v>4.3099999999999996</v>
      </c>
    </row>
    <row r="29" spans="1:5" ht="15.5" x14ac:dyDescent="0.35">
      <c r="A29" s="54" t="s">
        <v>89</v>
      </c>
      <c r="B29" s="54">
        <v>19.100000000000001</v>
      </c>
      <c r="C29" s="54">
        <v>13.64</v>
      </c>
      <c r="D29" s="54">
        <v>4.88</v>
      </c>
      <c r="E29" s="54">
        <v>4.3099999999999996</v>
      </c>
    </row>
    <row r="30" spans="1:5" ht="15.5" x14ac:dyDescent="0.35">
      <c r="A30" s="54" t="s">
        <v>90</v>
      </c>
      <c r="B30" s="55">
        <v>597318</v>
      </c>
      <c r="C30" s="55">
        <v>597961</v>
      </c>
      <c r="D30" s="55">
        <v>601435</v>
      </c>
      <c r="E30" s="55">
        <v>605002</v>
      </c>
    </row>
    <row r="31" spans="1:5" ht="15.5" x14ac:dyDescent="0.35">
      <c r="A31" s="54" t="s">
        <v>91</v>
      </c>
      <c r="B31" s="55">
        <v>597318</v>
      </c>
      <c r="C31" s="55">
        <v>597961</v>
      </c>
      <c r="D31" s="55">
        <v>601435</v>
      </c>
      <c r="E31" s="55">
        <v>605002</v>
      </c>
    </row>
    <row r="32" spans="1:5" ht="15.5" x14ac:dyDescent="0.35">
      <c r="A32" s="54" t="s">
        <v>92</v>
      </c>
      <c r="B32" s="55">
        <v>7353906</v>
      </c>
      <c r="C32" s="55">
        <v>9515551</v>
      </c>
      <c r="D32" s="55">
        <v>4123282</v>
      </c>
      <c r="E32" s="55">
        <v>3785556</v>
      </c>
    </row>
    <row r="33" spans="1:5" ht="15.5" x14ac:dyDescent="0.35">
      <c r="A33" s="54" t="s">
        <v>93</v>
      </c>
      <c r="B33" s="55">
        <v>59750</v>
      </c>
      <c r="C33" s="55">
        <v>79585</v>
      </c>
      <c r="D33" s="55">
        <v>29408</v>
      </c>
      <c r="E33" s="55">
        <v>22755</v>
      </c>
    </row>
    <row r="34" spans="1:5" ht="15.5" x14ac:dyDescent="0.35">
      <c r="A34" s="54" t="s">
        <v>94</v>
      </c>
      <c r="B34" s="55">
        <v>115380615</v>
      </c>
      <c r="C34" s="55">
        <v>138054187</v>
      </c>
      <c r="D34" s="55">
        <v>66492519</v>
      </c>
      <c r="E34" s="55">
        <v>51646404</v>
      </c>
    </row>
    <row r="35" spans="1:5" ht="15.5" x14ac:dyDescent="0.35">
      <c r="A35" s="54" t="s">
        <v>95</v>
      </c>
      <c r="B35" s="55">
        <v>5431760</v>
      </c>
      <c r="C35" s="55">
        <v>8156913</v>
      </c>
      <c r="D35" s="55">
        <v>2932482</v>
      </c>
      <c r="E35" s="55">
        <v>2606815</v>
      </c>
    </row>
    <row r="36" spans="1:5" ht="15.5" x14ac:dyDescent="0.35">
      <c r="A36" s="54" t="s">
        <v>96</v>
      </c>
      <c r="B36" s="55">
        <v>5505398</v>
      </c>
      <c r="C36" s="55">
        <v>8213012</v>
      </c>
      <c r="D36" s="55">
        <v>2970985</v>
      </c>
      <c r="E36" s="55">
        <v>2636827</v>
      </c>
    </row>
    <row r="37" spans="1:5" ht="15.5" x14ac:dyDescent="0.35">
      <c r="A37" s="54" t="s">
        <v>97</v>
      </c>
      <c r="B37" s="55">
        <v>138424</v>
      </c>
      <c r="C37" s="55">
        <v>107800</v>
      </c>
      <c r="D37" s="55">
        <v>78876</v>
      </c>
      <c r="E37" s="55">
        <v>117743</v>
      </c>
    </row>
    <row r="38" spans="1:5" ht="15.5" x14ac:dyDescent="0.35">
      <c r="A38" s="54" t="s">
        <v>98</v>
      </c>
      <c r="B38" s="55">
        <v>1059735</v>
      </c>
      <c r="C38" s="55">
        <v>1175875</v>
      </c>
      <c r="D38" s="55">
        <v>834646</v>
      </c>
      <c r="E38" s="55">
        <v>726930</v>
      </c>
    </row>
    <row r="39" spans="1:5" ht="15.5" x14ac:dyDescent="0.35">
      <c r="A39" s="54" t="s">
        <v>99</v>
      </c>
      <c r="B39" s="55">
        <v>-1023541</v>
      </c>
      <c r="C39" s="55">
        <v>-1151891</v>
      </c>
      <c r="D39" s="55">
        <v>-794539</v>
      </c>
      <c r="E39" s="55">
        <v>-638795</v>
      </c>
    </row>
    <row r="40" spans="1:5" ht="15.5" x14ac:dyDescent="0.35">
      <c r="A40" s="54" t="s">
        <v>100</v>
      </c>
      <c r="B40" s="55">
        <v>8023579</v>
      </c>
      <c r="C40" s="55">
        <v>9974764</v>
      </c>
      <c r="D40" s="55">
        <v>4744271</v>
      </c>
      <c r="E40" s="55">
        <v>4078588</v>
      </c>
    </row>
    <row r="41" spans="1:5" ht="15.5" x14ac:dyDescent="0.35">
      <c r="A41" s="54" t="s">
        <v>101</v>
      </c>
      <c r="B41" s="55">
        <v>10344745</v>
      </c>
      <c r="C41" s="55">
        <v>12567604</v>
      </c>
      <c r="D41" s="55">
        <v>6546929</v>
      </c>
      <c r="E41" s="55">
        <v>5448661</v>
      </c>
    </row>
    <row r="42" spans="1:5" ht="15.5" x14ac:dyDescent="0.35">
      <c r="A42" s="54" t="s">
        <v>102</v>
      </c>
      <c r="B42" s="55">
        <v>100237240</v>
      </c>
      <c r="C42" s="55">
        <v>120941907</v>
      </c>
      <c r="D42" s="55">
        <v>57238477</v>
      </c>
      <c r="E42" s="55">
        <v>45375969</v>
      </c>
    </row>
    <row r="43" spans="1:5" ht="15.5" x14ac:dyDescent="0.35">
      <c r="A43" s="54" t="s">
        <v>103</v>
      </c>
      <c r="B43" s="55">
        <v>2321166</v>
      </c>
      <c r="C43" s="55">
        <v>2592840</v>
      </c>
      <c r="D43" s="55">
        <v>1802658</v>
      </c>
      <c r="E43" s="55">
        <v>1370073</v>
      </c>
    </row>
    <row r="44" spans="1:5" ht="15.5" x14ac:dyDescent="0.35">
      <c r="A44" s="54" t="s">
        <v>104</v>
      </c>
      <c r="B44" s="55">
        <v>5431760</v>
      </c>
      <c r="C44" s="55">
        <v>8156913</v>
      </c>
      <c r="D44" s="55">
        <v>2932482</v>
      </c>
      <c r="E44" s="55">
        <v>2606815</v>
      </c>
    </row>
    <row r="45" spans="1:5" ht="15.5" x14ac:dyDescent="0.35">
      <c r="A45" s="54" t="s">
        <v>105</v>
      </c>
      <c r="B45" s="55">
        <v>-94138</v>
      </c>
      <c r="C45" s="55">
        <v>-60500</v>
      </c>
      <c r="D45" s="55">
        <v>-51016</v>
      </c>
      <c r="E45" s="55">
        <v>-38587</v>
      </c>
    </row>
    <row r="46" spans="1:5" ht="15.5" x14ac:dyDescent="0.35">
      <c r="A46" s="54" t="s">
        <v>106</v>
      </c>
      <c r="B46" s="55">
        <v>-94138</v>
      </c>
      <c r="C46" s="55">
        <v>-60500</v>
      </c>
      <c r="D46" s="55">
        <v>-51016</v>
      </c>
      <c r="E46" s="55">
        <v>-38587</v>
      </c>
    </row>
    <row r="47" spans="1:5" ht="15.5" x14ac:dyDescent="0.35">
      <c r="A47" s="54" t="s">
        <v>107</v>
      </c>
      <c r="B47" s="55">
        <v>10438883</v>
      </c>
      <c r="C47" s="55">
        <v>12628104</v>
      </c>
      <c r="D47" s="55">
        <v>6597945</v>
      </c>
      <c r="E47" s="55">
        <v>5487248</v>
      </c>
    </row>
    <row r="48" spans="1:5" ht="15.5" x14ac:dyDescent="0.35">
      <c r="A48" s="54" t="s">
        <v>108</v>
      </c>
      <c r="B48" s="54">
        <v>0</v>
      </c>
      <c r="C48" s="54">
        <v>0</v>
      </c>
      <c r="D48" s="54">
        <v>0</v>
      </c>
      <c r="E48" s="54">
        <v>0</v>
      </c>
    </row>
    <row r="49" spans="1:7" ht="15.5" x14ac:dyDescent="0.35">
      <c r="A49" s="54" t="s">
        <v>109</v>
      </c>
      <c r="B49" s="55">
        <v>-20500</v>
      </c>
      <c r="C49" s="55">
        <v>-4401</v>
      </c>
      <c r="D49" s="55">
        <v>-12513</v>
      </c>
      <c r="E49" s="55">
        <v>-8575</v>
      </c>
    </row>
    <row r="51" spans="1:7" x14ac:dyDescent="0.35">
      <c r="A51" s="40" t="s">
        <v>177</v>
      </c>
      <c r="B51" s="41">
        <v>45170</v>
      </c>
      <c r="C51" s="40">
        <v>2022</v>
      </c>
      <c r="D51" s="40">
        <v>2021</v>
      </c>
      <c r="E51" s="40">
        <v>2020</v>
      </c>
    </row>
    <row r="52" spans="1:7" x14ac:dyDescent="0.35">
      <c r="A52" s="11" t="s">
        <v>112</v>
      </c>
      <c r="B52" s="11">
        <v>99427700</v>
      </c>
      <c r="C52" s="49">
        <v>64684433</v>
      </c>
      <c r="D52" s="49">
        <v>30412122</v>
      </c>
      <c r="E52" s="49">
        <v>23430292</v>
      </c>
      <c r="F52" s="56"/>
      <c r="G52" s="57"/>
    </row>
    <row r="53" spans="1:7" x14ac:dyDescent="0.35">
      <c r="A53" s="11" t="s">
        <v>113</v>
      </c>
      <c r="B53" s="11">
        <v>51662310</v>
      </c>
      <c r="C53" s="49">
        <v>28095102</v>
      </c>
      <c r="D53" s="49">
        <v>14011093</v>
      </c>
      <c r="E53" s="49">
        <v>11135793</v>
      </c>
      <c r="F53" s="49"/>
      <c r="G53" s="57"/>
    </row>
    <row r="54" spans="1:7" x14ac:dyDescent="0.35">
      <c r="A54" s="11" t="s">
        <v>114</v>
      </c>
      <c r="B54" s="11">
        <v>10335250</v>
      </c>
      <c r="C54" s="49">
        <v>4194110</v>
      </c>
      <c r="D54" s="49">
        <v>2988647</v>
      </c>
      <c r="E54" s="49">
        <v>3776474</v>
      </c>
      <c r="F54" s="56"/>
      <c r="G54" s="57"/>
    </row>
    <row r="55" spans="1:7" x14ac:dyDescent="0.35">
      <c r="A55" s="11" t="s">
        <v>115</v>
      </c>
      <c r="B55" s="57">
        <v>3260750</v>
      </c>
      <c r="C55" s="49">
        <v>2181753</v>
      </c>
      <c r="D55" s="49">
        <v>1497058</v>
      </c>
      <c r="E55" s="49">
        <v>1112693</v>
      </c>
      <c r="F55" s="56"/>
      <c r="G55" s="57"/>
    </row>
    <row r="56" spans="1:7" x14ac:dyDescent="0.35">
      <c r="A56" s="11" t="s">
        <v>55</v>
      </c>
      <c r="B56" s="78">
        <f>B55-B57</f>
        <v>2860750</v>
      </c>
      <c r="C56" s="49">
        <v>1881753</v>
      </c>
      <c r="D56" s="49">
        <v>918629</v>
      </c>
      <c r="E56" s="49">
        <v>820751</v>
      </c>
      <c r="G56" s="57"/>
    </row>
    <row r="57" spans="1:7" x14ac:dyDescent="0.35">
      <c r="A57" s="11" t="s">
        <v>116</v>
      </c>
      <c r="B57" s="57">
        <v>400000</v>
      </c>
      <c r="C57" s="49">
        <v>300000</v>
      </c>
      <c r="D57" s="49">
        <v>578429</v>
      </c>
      <c r="E57" s="49">
        <v>291942</v>
      </c>
      <c r="G57" s="57"/>
    </row>
    <row r="58" spans="1:7" x14ac:dyDescent="0.35">
      <c r="A58" s="11" t="s">
        <v>117</v>
      </c>
      <c r="C58" s="49">
        <v>2012357</v>
      </c>
      <c r="D58" s="49">
        <v>1491589</v>
      </c>
      <c r="E58" s="49">
        <v>2663781</v>
      </c>
      <c r="G58" s="57"/>
    </row>
    <row r="59" spans="1:7" x14ac:dyDescent="0.35">
      <c r="A59" s="11" t="s">
        <v>118</v>
      </c>
      <c r="B59" s="11">
        <v>24024360</v>
      </c>
      <c r="C59" s="49">
        <v>14631983</v>
      </c>
      <c r="D59" s="49">
        <v>6692940</v>
      </c>
      <c r="E59" s="49">
        <v>4228395</v>
      </c>
      <c r="F59" s="56"/>
      <c r="G59" s="57"/>
    </row>
    <row r="60" spans="1:7" x14ac:dyDescent="0.35">
      <c r="A60" s="11" t="s">
        <v>119</v>
      </c>
      <c r="B60" s="11" t="s">
        <v>122</v>
      </c>
      <c r="C60" s="49">
        <v>14523147</v>
      </c>
      <c r="D60" s="49">
        <v>6651396</v>
      </c>
      <c r="E60" s="49">
        <v>4208607</v>
      </c>
      <c r="G60" s="57"/>
    </row>
    <row r="61" spans="1:7" x14ac:dyDescent="0.35">
      <c r="A61" s="11" t="s">
        <v>120</v>
      </c>
      <c r="B61" s="11" t="s">
        <v>122</v>
      </c>
      <c r="C61" s="49">
        <v>108836</v>
      </c>
      <c r="D61" s="49">
        <v>41544</v>
      </c>
      <c r="E61" s="49">
        <v>19788</v>
      </c>
      <c r="G61" s="57"/>
    </row>
    <row r="62" spans="1:7" x14ac:dyDescent="0.35">
      <c r="A62" s="11" t="s">
        <v>121</v>
      </c>
      <c r="B62" s="11" t="s">
        <v>122</v>
      </c>
      <c r="C62" s="11" t="s">
        <v>122</v>
      </c>
      <c r="D62" s="11" t="s">
        <v>122</v>
      </c>
      <c r="E62" s="49">
        <v>-6248</v>
      </c>
      <c r="G62" s="57"/>
    </row>
    <row r="63" spans="1:7" x14ac:dyDescent="0.35">
      <c r="A63" s="11" t="s">
        <v>123</v>
      </c>
      <c r="B63" s="11" t="s">
        <v>122</v>
      </c>
      <c r="C63" s="49">
        <v>976660</v>
      </c>
      <c r="D63" s="49">
        <v>366120</v>
      </c>
      <c r="E63" s="49">
        <v>395512</v>
      </c>
      <c r="G63" s="57"/>
    </row>
    <row r="64" spans="1:7" x14ac:dyDescent="0.35">
      <c r="A64" s="11" t="s">
        <v>124</v>
      </c>
      <c r="B64" s="11" t="s">
        <v>122</v>
      </c>
      <c r="C64" s="49">
        <v>1372</v>
      </c>
      <c r="D64" s="49">
        <v>13734</v>
      </c>
      <c r="E64" s="49">
        <v>21720</v>
      </c>
      <c r="G64" s="57"/>
    </row>
    <row r="65" spans="1:7" x14ac:dyDescent="0.35">
      <c r="A65" s="11" t="s">
        <v>125</v>
      </c>
      <c r="B65" s="11" t="s">
        <v>122</v>
      </c>
      <c r="C65" s="49">
        <v>36589331</v>
      </c>
      <c r="D65" s="49">
        <v>16401029</v>
      </c>
      <c r="E65" s="49">
        <v>12294499</v>
      </c>
      <c r="G65" s="57"/>
    </row>
    <row r="66" spans="1:7" x14ac:dyDescent="0.35">
      <c r="A66" s="11" t="s">
        <v>126</v>
      </c>
      <c r="B66" s="11" t="s">
        <v>122</v>
      </c>
      <c r="C66" s="49">
        <v>33237615</v>
      </c>
      <c r="D66" s="49">
        <v>14984542</v>
      </c>
      <c r="E66" s="49">
        <v>11629753</v>
      </c>
      <c r="G66" s="57"/>
    </row>
    <row r="67" spans="1:7" x14ac:dyDescent="0.35">
      <c r="A67" s="11" t="s">
        <v>127</v>
      </c>
      <c r="B67" s="11" t="s">
        <v>122</v>
      </c>
      <c r="C67" s="49">
        <v>41864893</v>
      </c>
      <c r="D67" s="49">
        <v>21058957</v>
      </c>
      <c r="E67" s="49">
        <v>15329245</v>
      </c>
      <c r="G67" s="57"/>
    </row>
    <row r="68" spans="1:7" x14ac:dyDescent="0.35">
      <c r="A68" s="11" t="s">
        <v>128</v>
      </c>
      <c r="B68" s="11" t="s">
        <v>122</v>
      </c>
      <c r="C68" s="11">
        <v>0</v>
      </c>
      <c r="D68" s="11">
        <v>0</v>
      </c>
      <c r="E68" s="11">
        <v>0</v>
      </c>
      <c r="G68" s="57"/>
    </row>
    <row r="69" spans="1:7" x14ac:dyDescent="0.35">
      <c r="A69" s="11" t="s">
        <v>129</v>
      </c>
      <c r="B69" s="11" t="s">
        <v>122</v>
      </c>
      <c r="C69" s="49">
        <v>6094769</v>
      </c>
      <c r="D69" s="49">
        <v>1530267</v>
      </c>
      <c r="E69" s="49">
        <v>1374880</v>
      </c>
      <c r="G69" s="57"/>
    </row>
    <row r="70" spans="1:7" x14ac:dyDescent="0.35">
      <c r="A70" s="11" t="s">
        <v>130</v>
      </c>
      <c r="B70" s="11" t="s">
        <v>122</v>
      </c>
      <c r="C70" s="49">
        <v>27769747</v>
      </c>
      <c r="D70" s="49">
        <v>14494411</v>
      </c>
      <c r="E70" s="49">
        <v>10527141</v>
      </c>
      <c r="G70" s="57"/>
    </row>
    <row r="71" spans="1:7" x14ac:dyDescent="0.35">
      <c r="A71" s="11" t="s">
        <v>131</v>
      </c>
      <c r="B71" s="11" t="s">
        <v>122</v>
      </c>
      <c r="C71" s="49">
        <v>7744008</v>
      </c>
      <c r="D71" s="49">
        <v>4782117</v>
      </c>
      <c r="E71" s="49">
        <v>3335387</v>
      </c>
      <c r="G71" s="57"/>
    </row>
    <row r="72" spans="1:7" x14ac:dyDescent="0.35">
      <c r="A72" s="11" t="s">
        <v>132</v>
      </c>
      <c r="B72" s="11" t="s">
        <v>122</v>
      </c>
      <c r="C72" s="49">
        <v>256369</v>
      </c>
      <c r="D72" s="49">
        <v>252162</v>
      </c>
      <c r="E72" s="49">
        <v>91837</v>
      </c>
      <c r="G72" s="57"/>
    </row>
    <row r="73" spans="1:7" x14ac:dyDescent="0.35">
      <c r="A73" s="11" t="s">
        <v>133</v>
      </c>
      <c r="B73" s="49">
        <v>-13047560</v>
      </c>
      <c r="C73" s="49">
        <v>-8627278</v>
      </c>
      <c r="D73" s="49">
        <v>-6074415</v>
      </c>
      <c r="E73" s="49">
        <v>-3699492</v>
      </c>
      <c r="G73" s="57"/>
    </row>
    <row r="74" spans="1:7" x14ac:dyDescent="0.35">
      <c r="A74" s="11" t="s">
        <v>134</v>
      </c>
      <c r="B74" s="11" t="s">
        <v>122</v>
      </c>
      <c r="C74" s="49">
        <v>65034</v>
      </c>
      <c r="D74" s="49">
        <v>66645</v>
      </c>
      <c r="E74" s="49">
        <v>43461</v>
      </c>
      <c r="G74" s="57"/>
    </row>
    <row r="75" spans="1:7" x14ac:dyDescent="0.35">
      <c r="A75" s="11" t="s">
        <v>135</v>
      </c>
      <c r="B75" s="11" t="s">
        <v>122</v>
      </c>
      <c r="C75" s="49">
        <v>13421</v>
      </c>
      <c r="D75" s="49">
        <v>13421</v>
      </c>
      <c r="E75" s="11" t="s">
        <v>122</v>
      </c>
      <c r="G75" s="57"/>
    </row>
    <row r="76" spans="1:7" x14ac:dyDescent="0.35">
      <c r="A76" s="11" t="s">
        <v>136</v>
      </c>
      <c r="B76" s="11" t="s">
        <v>122</v>
      </c>
      <c r="C76" s="49">
        <v>51613</v>
      </c>
      <c r="D76" s="49">
        <v>53224</v>
      </c>
      <c r="E76" s="49">
        <v>43461</v>
      </c>
      <c r="G76" s="57"/>
    </row>
    <row r="77" spans="1:7" x14ac:dyDescent="0.35">
      <c r="A77" s="11" t="s">
        <v>137</v>
      </c>
      <c r="B77" s="11" t="s">
        <v>122</v>
      </c>
      <c r="C77" s="49">
        <v>455945</v>
      </c>
      <c r="D77" s="49">
        <v>66592</v>
      </c>
      <c r="E77" s="49">
        <v>61103</v>
      </c>
      <c r="G77" s="57"/>
    </row>
    <row r="78" spans="1:7" x14ac:dyDescent="0.35">
      <c r="A78" s="11" t="s">
        <v>138</v>
      </c>
      <c r="B78" s="11" t="s">
        <v>122</v>
      </c>
      <c r="C78" s="49">
        <v>39275030</v>
      </c>
      <c r="D78" s="49">
        <v>22603050</v>
      </c>
      <c r="E78" s="49">
        <v>16254605</v>
      </c>
      <c r="G78" s="57"/>
    </row>
    <row r="79" spans="1:7" x14ac:dyDescent="0.35">
      <c r="A79" s="11" t="s">
        <v>139</v>
      </c>
      <c r="B79" s="57">
        <v>52922820</v>
      </c>
      <c r="C79" s="49">
        <v>28809987</v>
      </c>
      <c r="D79" s="49">
        <v>15864572</v>
      </c>
      <c r="E79" s="49">
        <v>11020795</v>
      </c>
      <c r="G79" s="57"/>
    </row>
    <row r="80" spans="1:7" x14ac:dyDescent="0.35">
      <c r="A80" s="11" t="s">
        <v>140</v>
      </c>
      <c r="B80" s="11" t="s">
        <v>122</v>
      </c>
      <c r="C80" s="49">
        <v>125521</v>
      </c>
      <c r="D80" s="49">
        <v>789634</v>
      </c>
      <c r="E80" s="49">
        <v>45806</v>
      </c>
      <c r="G80" s="57"/>
    </row>
    <row r="81" spans="1:7" x14ac:dyDescent="0.35">
      <c r="A81" s="11" t="s">
        <v>141</v>
      </c>
      <c r="B81" s="11" t="s">
        <v>122</v>
      </c>
      <c r="C81" s="49">
        <v>111846</v>
      </c>
      <c r="D81" s="49">
        <v>60717</v>
      </c>
      <c r="E81" s="49">
        <v>41533</v>
      </c>
      <c r="G81" s="57"/>
    </row>
    <row r="82" spans="1:7" x14ac:dyDescent="0.35">
      <c r="A82" s="11" t="s">
        <v>142</v>
      </c>
      <c r="B82" s="49">
        <v>3905860</v>
      </c>
      <c r="C82" s="49">
        <v>2450374</v>
      </c>
      <c r="D82" s="49">
        <v>1792893</v>
      </c>
      <c r="E82" s="49">
        <v>1377627</v>
      </c>
      <c r="G82" s="57"/>
    </row>
    <row r="83" spans="1:7" x14ac:dyDescent="0.35">
      <c r="A83" s="11" t="s">
        <v>143</v>
      </c>
      <c r="B83" s="11">
        <v>0</v>
      </c>
      <c r="C83" s="11">
        <v>0</v>
      </c>
      <c r="D83" s="49">
        <v>101175</v>
      </c>
      <c r="E83" s="49">
        <v>131421</v>
      </c>
      <c r="G83" s="57"/>
    </row>
    <row r="84" spans="1:7" x14ac:dyDescent="0.35">
      <c r="A84" s="11" t="s">
        <v>144</v>
      </c>
      <c r="B84" s="49">
        <v>3905860</v>
      </c>
      <c r="C84" s="49">
        <v>2450374</v>
      </c>
      <c r="D84" s="49">
        <v>1691718</v>
      </c>
      <c r="E84" s="49">
        <v>1246206</v>
      </c>
      <c r="G84" s="57"/>
    </row>
    <row r="85" spans="1:7" x14ac:dyDescent="0.35">
      <c r="A85" s="11" t="s">
        <v>145</v>
      </c>
      <c r="B85" s="11">
        <v>3642.15</v>
      </c>
      <c r="C85" s="49">
        <v>3925</v>
      </c>
      <c r="D85" s="49">
        <v>6054</v>
      </c>
      <c r="E85" s="49">
        <v>4207</v>
      </c>
      <c r="G85" s="57"/>
    </row>
    <row r="86" spans="1:7" x14ac:dyDescent="0.35">
      <c r="A86" s="11" t="s">
        <v>146</v>
      </c>
      <c r="B86" s="11">
        <v>0</v>
      </c>
      <c r="C86" s="49">
        <v>10465043</v>
      </c>
      <c r="D86" s="49">
        <v>6738478</v>
      </c>
      <c r="E86" s="49">
        <v>5233810</v>
      </c>
      <c r="F86" s="56"/>
      <c r="G86" s="57"/>
    </row>
    <row r="87" spans="1:7" x14ac:dyDescent="0.35">
      <c r="A87" s="11" t="s">
        <v>147</v>
      </c>
      <c r="B87" s="57">
        <v>15279920</v>
      </c>
      <c r="C87" s="49">
        <v>9460474</v>
      </c>
      <c r="D87" s="49">
        <v>6349151</v>
      </c>
      <c r="E87" s="49">
        <v>4715679</v>
      </c>
      <c r="F87" s="56"/>
      <c r="G87" s="57"/>
    </row>
    <row r="88" spans="1:7" x14ac:dyDescent="0.35">
      <c r="A88" s="11" t="s">
        <v>148</v>
      </c>
      <c r="B88" s="57">
        <v>15279920</v>
      </c>
      <c r="C88" s="49">
        <v>9460474</v>
      </c>
      <c r="D88" s="49">
        <v>6349151</v>
      </c>
      <c r="E88" s="49">
        <v>4715679</v>
      </c>
      <c r="G88" s="57"/>
    </row>
    <row r="89" spans="1:7" x14ac:dyDescent="0.35">
      <c r="A89" s="11" t="s">
        <v>149</v>
      </c>
      <c r="B89" s="11" t="s">
        <v>122</v>
      </c>
      <c r="C89" s="49">
        <v>25409403</v>
      </c>
      <c r="D89" s="49">
        <v>7809072</v>
      </c>
      <c r="E89" s="49">
        <v>7175687</v>
      </c>
      <c r="F89" s="56"/>
      <c r="G89" s="57"/>
    </row>
    <row r="90" spans="1:7" x14ac:dyDescent="0.35">
      <c r="A90" s="11" t="s">
        <v>150</v>
      </c>
      <c r="B90" s="57">
        <v>30043080</v>
      </c>
      <c r="C90" s="49">
        <v>25200975</v>
      </c>
      <c r="D90" s="49">
        <v>7605615</v>
      </c>
      <c r="E90" s="49">
        <v>7175687</v>
      </c>
      <c r="G90" s="57"/>
    </row>
    <row r="91" spans="1:7" x14ac:dyDescent="0.35">
      <c r="A91" s="11" t="s">
        <v>151</v>
      </c>
      <c r="B91" s="11" t="s">
        <v>122</v>
      </c>
      <c r="C91" s="49">
        <v>607200</v>
      </c>
      <c r="D91" s="49">
        <v>607200</v>
      </c>
      <c r="E91" s="49">
        <v>607200</v>
      </c>
      <c r="G91" s="57"/>
    </row>
    <row r="92" spans="1:7" x14ac:dyDescent="0.35">
      <c r="A92" s="11" t="s">
        <v>152</v>
      </c>
      <c r="B92" s="11" t="s">
        <v>122</v>
      </c>
      <c r="C92" s="49">
        <v>607200</v>
      </c>
      <c r="D92" s="49">
        <v>607200</v>
      </c>
      <c r="E92" s="49">
        <v>607200</v>
      </c>
      <c r="G92" s="57"/>
    </row>
    <row r="93" spans="1:7" x14ac:dyDescent="0.35">
      <c r="A93" s="11" t="s">
        <v>153</v>
      </c>
      <c r="B93" s="11" t="s">
        <v>122</v>
      </c>
      <c r="C93" s="49">
        <v>9441568</v>
      </c>
      <c r="D93" s="49">
        <v>3329611</v>
      </c>
      <c r="E93" s="49">
        <v>4008471</v>
      </c>
      <c r="G93" s="57"/>
    </row>
    <row r="94" spans="1:7" x14ac:dyDescent="0.35">
      <c r="A94" s="11" t="s">
        <v>154</v>
      </c>
      <c r="B94" s="11" t="s">
        <v>122</v>
      </c>
      <c r="C94" s="49">
        <v>637483</v>
      </c>
      <c r="D94" s="49">
        <v>565177</v>
      </c>
      <c r="E94" s="49">
        <v>374708</v>
      </c>
      <c r="G94" s="57"/>
    </row>
    <row r="95" spans="1:7" x14ac:dyDescent="0.35">
      <c r="A95" s="11" t="s">
        <v>155</v>
      </c>
      <c r="B95" s="11" t="s">
        <v>122</v>
      </c>
      <c r="C95" s="49">
        <v>208428</v>
      </c>
      <c r="D95" s="49">
        <v>203457</v>
      </c>
      <c r="E95" s="11" t="s">
        <v>122</v>
      </c>
      <c r="G95" s="57"/>
    </row>
    <row r="96" spans="1:7" x14ac:dyDescent="0.35">
      <c r="A96" s="11" t="s">
        <v>156</v>
      </c>
      <c r="B96" s="11" t="s">
        <v>122</v>
      </c>
      <c r="C96" s="49">
        <v>25200975</v>
      </c>
      <c r="D96" s="49">
        <v>7605615</v>
      </c>
      <c r="E96" s="49">
        <v>7175687</v>
      </c>
      <c r="G96" s="57"/>
    </row>
    <row r="97" spans="1:7" x14ac:dyDescent="0.35">
      <c r="A97" s="11" t="s">
        <v>157</v>
      </c>
      <c r="B97" s="11" t="s">
        <v>122</v>
      </c>
      <c r="C97" s="49">
        <v>25200975</v>
      </c>
      <c r="D97" s="49">
        <v>7605615</v>
      </c>
      <c r="E97" s="49">
        <v>7175687</v>
      </c>
      <c r="G97" s="57"/>
    </row>
    <row r="98" spans="1:7" x14ac:dyDescent="0.35">
      <c r="A98" s="11" t="s">
        <v>158</v>
      </c>
      <c r="B98" s="11" t="s">
        <v>122</v>
      </c>
      <c r="C98" s="49">
        <v>11910848</v>
      </c>
      <c r="D98" s="49">
        <v>8040869</v>
      </c>
      <c r="E98" s="49">
        <v>5961885</v>
      </c>
      <c r="G98" s="57"/>
    </row>
    <row r="99" spans="1:7" x14ac:dyDescent="0.35">
      <c r="A99" s="11" t="s">
        <v>159</v>
      </c>
      <c r="B99" s="11" t="s">
        <v>122</v>
      </c>
      <c r="C99" s="49">
        <v>25135941</v>
      </c>
      <c r="D99" s="49">
        <v>7538970</v>
      </c>
      <c r="E99" s="49">
        <v>7132226</v>
      </c>
      <c r="G99" s="57"/>
    </row>
    <row r="100" spans="1:7" x14ac:dyDescent="0.35">
      <c r="A100" s="11" t="s">
        <v>160</v>
      </c>
      <c r="B100" s="11" t="s">
        <v>122</v>
      </c>
      <c r="C100" s="49">
        <v>-714885</v>
      </c>
      <c r="D100" s="49">
        <v>-1853479</v>
      </c>
      <c r="E100" s="49">
        <v>114998</v>
      </c>
      <c r="G100" s="57"/>
    </row>
    <row r="101" spans="1:7" x14ac:dyDescent="0.35">
      <c r="A101" s="11" t="s">
        <v>161</v>
      </c>
      <c r="B101" s="11" t="s">
        <v>122</v>
      </c>
      <c r="C101" s="49">
        <v>25200975</v>
      </c>
      <c r="D101" s="49">
        <v>7706790</v>
      </c>
      <c r="E101" s="49">
        <v>7307108</v>
      </c>
      <c r="G101" s="57"/>
    </row>
    <row r="102" spans="1:7" x14ac:dyDescent="0.35">
      <c r="A102" s="11" t="s">
        <v>162</v>
      </c>
      <c r="B102" s="11" t="s">
        <v>122</v>
      </c>
      <c r="C102" s="49">
        <v>25135941</v>
      </c>
      <c r="D102" s="49">
        <v>7538970</v>
      </c>
      <c r="E102" s="49">
        <v>7132226</v>
      </c>
      <c r="G102" s="57"/>
    </row>
    <row r="103" spans="1:7" x14ac:dyDescent="0.35">
      <c r="A103" s="11" t="s">
        <v>56</v>
      </c>
      <c r="B103" s="57">
        <v>19186000</v>
      </c>
      <c r="C103" s="49">
        <v>11910848</v>
      </c>
      <c r="D103" s="49">
        <v>8142044</v>
      </c>
      <c r="E103" s="49">
        <v>6093306</v>
      </c>
      <c r="G103" s="57"/>
    </row>
    <row r="104" spans="1:7" x14ac:dyDescent="0.35">
      <c r="A104" s="11" t="s">
        <v>163</v>
      </c>
      <c r="B104" s="49">
        <v>607200</v>
      </c>
      <c r="C104" s="49">
        <v>607200</v>
      </c>
      <c r="D104" s="49">
        <v>607200</v>
      </c>
      <c r="E104" s="49">
        <v>607200</v>
      </c>
      <c r="G104" s="57"/>
    </row>
    <row r="105" spans="1:7" x14ac:dyDescent="0.35">
      <c r="A105" s="11" t="s">
        <v>164</v>
      </c>
      <c r="B105" s="11" t="s">
        <v>122</v>
      </c>
      <c r="C105" s="49">
        <v>597842</v>
      </c>
      <c r="D105" s="49">
        <v>598832</v>
      </c>
      <c r="E105" s="49">
        <v>601529</v>
      </c>
      <c r="G105" s="57"/>
    </row>
    <row r="106" spans="1:7" x14ac:dyDescent="0.35">
      <c r="A106" s="11" t="s">
        <v>165</v>
      </c>
      <c r="B106" s="11" t="s">
        <v>122</v>
      </c>
      <c r="C106" s="49">
        <v>9358</v>
      </c>
      <c r="D106" s="49">
        <v>8368</v>
      </c>
      <c r="E106" s="49">
        <v>5671</v>
      </c>
      <c r="G106" s="57"/>
    </row>
    <row r="108" spans="1:7" x14ac:dyDescent="0.35">
      <c r="A108" s="40" t="s">
        <v>178</v>
      </c>
      <c r="B108" s="40">
        <v>2023</v>
      </c>
      <c r="C108" s="40">
        <v>2022</v>
      </c>
      <c r="D108" s="40">
        <v>2021</v>
      </c>
      <c r="E108" s="40">
        <v>2020</v>
      </c>
    </row>
    <row r="109" spans="1:7" x14ac:dyDescent="0.35">
      <c r="A109" s="11" t="s">
        <v>166</v>
      </c>
      <c r="B109" s="49">
        <v>7629250</v>
      </c>
      <c r="C109" s="49">
        <v>10219073</v>
      </c>
      <c r="D109" s="49">
        <v>5830034</v>
      </c>
      <c r="E109" s="49">
        <v>4743926</v>
      </c>
    </row>
    <row r="110" spans="1:7" x14ac:dyDescent="0.35">
      <c r="A110" s="11" t="s">
        <v>167</v>
      </c>
      <c r="B110" s="49">
        <v>-3659819</v>
      </c>
      <c r="C110" s="49">
        <v>-5195459</v>
      </c>
      <c r="D110" s="49">
        <v>-45169</v>
      </c>
      <c r="E110" s="49">
        <v>-2974291</v>
      </c>
    </row>
    <row r="111" spans="1:7" x14ac:dyDescent="0.35">
      <c r="A111" s="11" t="s">
        <v>168</v>
      </c>
      <c r="B111" s="49">
        <v>-4388446</v>
      </c>
      <c r="C111" s="49">
        <v>-4302909</v>
      </c>
      <c r="D111" s="49">
        <v>-5374720</v>
      </c>
      <c r="E111" s="49">
        <v>-1822137</v>
      </c>
    </row>
    <row r="112" spans="1:7" x14ac:dyDescent="0.35">
      <c r="A112" s="11" t="s">
        <v>169</v>
      </c>
      <c r="B112" s="49">
        <v>1204888</v>
      </c>
      <c r="C112" s="49">
        <v>2175367</v>
      </c>
      <c r="D112" s="49">
        <v>1496863</v>
      </c>
      <c r="E112" s="49">
        <v>1112404</v>
      </c>
    </row>
    <row r="113" spans="1:5" x14ac:dyDescent="0.35">
      <c r="A113" s="11" t="s">
        <v>170</v>
      </c>
      <c r="B113" s="49">
        <v>-419015</v>
      </c>
      <c r="C113" s="49">
        <v>720705</v>
      </c>
      <c r="D113" s="49">
        <v>410145</v>
      </c>
      <c r="E113" s="49">
        <v>-52502</v>
      </c>
    </row>
    <row r="114" spans="1:5" x14ac:dyDescent="0.35">
      <c r="A114" s="11" t="s">
        <v>171</v>
      </c>
      <c r="B114" s="49">
        <v>-89385</v>
      </c>
      <c r="C114" s="49">
        <v>-42201</v>
      </c>
      <c r="D114" s="49">
        <v>-25686</v>
      </c>
      <c r="E114" s="49">
        <v>10398</v>
      </c>
    </row>
    <row r="115" spans="1:5" x14ac:dyDescent="0.35">
      <c r="A115" s="11" t="s">
        <v>172</v>
      </c>
      <c r="B115" s="49">
        <v>1623903</v>
      </c>
      <c r="C115" s="49">
        <v>1496863</v>
      </c>
      <c r="D115" s="49">
        <v>1112404</v>
      </c>
      <c r="E115" s="49">
        <v>1154508</v>
      </c>
    </row>
    <row r="116" spans="1:5" x14ac:dyDescent="0.35">
      <c r="A116" s="11" t="s">
        <v>173</v>
      </c>
      <c r="B116" s="49">
        <v>-3588550</v>
      </c>
      <c r="C116" s="49">
        <v>-4669047</v>
      </c>
      <c r="D116" s="49">
        <v>-2221737</v>
      </c>
      <c r="E116" s="49">
        <v>-1298275</v>
      </c>
    </row>
    <row r="117" spans="1:5" x14ac:dyDescent="0.35">
      <c r="A117" s="11" t="s">
        <v>174</v>
      </c>
      <c r="B117" s="11" t="s">
        <v>122</v>
      </c>
      <c r="C117" s="11" t="s">
        <v>122</v>
      </c>
      <c r="D117" s="11" t="s">
        <v>122</v>
      </c>
      <c r="E117" s="49">
        <v>84091</v>
      </c>
    </row>
    <row r="118" spans="1:5" x14ac:dyDescent="0.35">
      <c r="A118" s="11" t="s">
        <v>175</v>
      </c>
      <c r="B118" s="11" t="s">
        <v>122</v>
      </c>
      <c r="C118" s="11" t="s">
        <v>122</v>
      </c>
      <c r="D118" s="11" t="s">
        <v>122</v>
      </c>
      <c r="E118" s="49">
        <v>-374708</v>
      </c>
    </row>
    <row r="119" spans="1:5" x14ac:dyDescent="0.35">
      <c r="A119" s="11" t="s">
        <v>176</v>
      </c>
      <c r="B119" s="49">
        <v>4040700</v>
      </c>
      <c r="C119" s="49">
        <v>5550026</v>
      </c>
      <c r="D119" s="49">
        <v>3608297</v>
      </c>
      <c r="E119" s="49">
        <v>3445651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D757-D2CF-4695-8219-004B30152DFC}">
  <dimension ref="D1:P18"/>
  <sheetViews>
    <sheetView zoomScale="63" zoomScaleNormal="63" workbookViewId="0">
      <selection activeCell="H8" sqref="H8"/>
    </sheetView>
  </sheetViews>
  <sheetFormatPr defaultColWidth="8.81640625" defaultRowHeight="23.5" x14ac:dyDescent="0.55000000000000004"/>
  <cols>
    <col min="1" max="3" width="8.81640625" style="36"/>
    <col min="4" max="4" width="10.26953125" style="36" bestFit="1" customWidth="1"/>
    <col min="5" max="5" width="11.36328125" style="36" bestFit="1" customWidth="1"/>
    <col min="6" max="6" width="8.81640625" style="36"/>
    <col min="7" max="7" width="10.26953125" style="36" bestFit="1" customWidth="1"/>
    <col min="8" max="9" width="9.6328125" style="36" bestFit="1" customWidth="1"/>
    <col min="10" max="10" width="10.26953125" style="36" bestFit="1" customWidth="1"/>
    <col min="11" max="11" width="11.36328125" style="36" bestFit="1" customWidth="1"/>
    <col min="12" max="12" width="8.81640625" style="36"/>
    <col min="13" max="13" width="12.6328125" style="36" customWidth="1"/>
    <col min="14" max="14" width="11.6328125" style="36" bestFit="1" customWidth="1"/>
    <col min="15" max="15" width="15.08984375" style="36" bestFit="1" customWidth="1"/>
    <col min="16" max="16" width="13.54296875" style="36" bestFit="1" customWidth="1"/>
    <col min="17" max="16384" width="8.81640625" style="36"/>
  </cols>
  <sheetData>
    <row r="1" spans="4:16" ht="24" thickBot="1" x14ac:dyDescent="0.6">
      <c r="D1" s="80" t="s">
        <v>183</v>
      </c>
      <c r="E1" s="81"/>
      <c r="F1" s="81"/>
      <c r="G1" s="81"/>
      <c r="H1" s="81"/>
      <c r="I1" s="81"/>
      <c r="J1" s="81"/>
      <c r="K1" s="82"/>
      <c r="M1" s="79" t="s">
        <v>214</v>
      </c>
      <c r="N1" s="79"/>
      <c r="O1" s="79"/>
      <c r="P1" s="79"/>
    </row>
    <row r="2" spans="4:16" ht="24" thickBot="1" x14ac:dyDescent="0.6">
      <c r="M2" s="79" t="s">
        <v>215</v>
      </c>
      <c r="N2" s="79"/>
      <c r="O2" s="79"/>
      <c r="P2" s="79"/>
    </row>
    <row r="3" spans="4:16" ht="24" thickBot="1" x14ac:dyDescent="0.6">
      <c r="D3" s="42"/>
      <c r="E3" s="42"/>
      <c r="G3" s="83" t="s">
        <v>185</v>
      </c>
      <c r="H3" s="84"/>
      <c r="I3" s="84"/>
      <c r="J3" s="84"/>
      <c r="K3" s="85"/>
      <c r="M3" s="36" t="s">
        <v>216</v>
      </c>
      <c r="N3" s="36" t="s">
        <v>217</v>
      </c>
      <c r="O3" s="36" t="s">
        <v>218</v>
      </c>
      <c r="P3" s="36" t="s">
        <v>219</v>
      </c>
    </row>
    <row r="4" spans="4:16" x14ac:dyDescent="0.55000000000000004">
      <c r="H4" s="48"/>
      <c r="I4" s="44">
        <v>4.5999999999999999E-2</v>
      </c>
      <c r="J4" s="48"/>
      <c r="K4" s="48"/>
      <c r="M4" s="36">
        <v>-100000</v>
      </c>
      <c r="N4" s="52">
        <v>0.19999900000000001</v>
      </c>
      <c r="O4" s="36" t="s">
        <v>220</v>
      </c>
      <c r="P4" s="48">
        <v>0.2</v>
      </c>
    </row>
    <row r="5" spans="4:16" ht="24" thickBot="1" x14ac:dyDescent="0.6">
      <c r="M5" s="36">
        <v>0.2</v>
      </c>
      <c r="N5" s="52">
        <v>0.64999899999999999</v>
      </c>
      <c r="O5" s="36" t="s">
        <v>221</v>
      </c>
      <c r="P5" s="48">
        <v>0.17</v>
      </c>
    </row>
    <row r="6" spans="4:16" ht="24" thickBot="1" x14ac:dyDescent="0.6">
      <c r="D6" s="80" t="s">
        <v>179</v>
      </c>
      <c r="E6" s="82"/>
      <c r="G6" s="80" t="s">
        <v>184</v>
      </c>
      <c r="H6" s="82"/>
      <c r="J6" s="80" t="s">
        <v>186</v>
      </c>
      <c r="K6" s="82"/>
      <c r="M6" s="36">
        <v>0.65</v>
      </c>
      <c r="N6" s="52">
        <v>0.79999900000000002</v>
      </c>
      <c r="O6" s="36" t="s">
        <v>222</v>
      </c>
      <c r="P6" s="48">
        <v>0.1178</v>
      </c>
    </row>
    <row r="7" spans="4:16" x14ac:dyDescent="0.55000000000000004">
      <c r="D7" s="43" t="s">
        <v>180</v>
      </c>
      <c r="E7" s="44">
        <v>0.26600000000000001</v>
      </c>
      <c r="G7" s="43" t="s">
        <v>180</v>
      </c>
      <c r="H7" s="44">
        <v>9.5100000000000004E-2</v>
      </c>
      <c r="J7" s="43" t="s">
        <v>180</v>
      </c>
      <c r="K7" s="44">
        <f>$I$4+H7</f>
        <v>0.1411</v>
      </c>
      <c r="M7" s="36">
        <v>0.8</v>
      </c>
      <c r="N7" s="52">
        <v>1.2499990000000001</v>
      </c>
      <c r="O7" s="36" t="s">
        <v>223</v>
      </c>
      <c r="P7" s="48">
        <v>8.5099999999999995E-2</v>
      </c>
    </row>
    <row r="8" spans="4:16" x14ac:dyDescent="0.55000000000000004">
      <c r="D8" s="37" t="s">
        <v>181</v>
      </c>
      <c r="E8" s="38">
        <v>2.3089999999999999E-2</v>
      </c>
      <c r="G8" s="37" t="s">
        <v>181</v>
      </c>
      <c r="H8" s="45">
        <f>H7/1.3422</f>
        <v>7.0853822083147069E-2</v>
      </c>
      <c r="J8" s="37" t="s">
        <v>181</v>
      </c>
      <c r="K8" s="38">
        <f>$I$4+H8</f>
        <v>0.11685382208314707</v>
      </c>
      <c r="M8" s="36">
        <v>1.25</v>
      </c>
      <c r="N8" s="52">
        <v>1.4999990000000001</v>
      </c>
      <c r="O8" s="36" t="s">
        <v>224</v>
      </c>
      <c r="P8" s="48">
        <v>5.2400000000000002E-2</v>
      </c>
    </row>
    <row r="9" spans="4:16" x14ac:dyDescent="0.55000000000000004">
      <c r="D9" s="37" t="s">
        <v>182</v>
      </c>
      <c r="E9" s="38">
        <v>4.1320000000000003E-2</v>
      </c>
      <c r="G9" s="37" t="s">
        <v>182</v>
      </c>
      <c r="H9" s="45">
        <f>H7/1.3422</f>
        <v>7.0853822083147069E-2</v>
      </c>
      <c r="J9" s="37" t="s">
        <v>182</v>
      </c>
      <c r="K9" s="38">
        <f>$I$4+H9</f>
        <v>0.11685382208314707</v>
      </c>
      <c r="M9" s="36">
        <v>1.5</v>
      </c>
      <c r="N9" s="52">
        <v>1.7499990000000001</v>
      </c>
      <c r="O9" s="36" t="s">
        <v>225</v>
      </c>
      <c r="P9" s="48">
        <v>3.61E-2</v>
      </c>
    </row>
    <row r="10" spans="4:16" x14ac:dyDescent="0.55000000000000004">
      <c r="M10" s="36">
        <v>1.75</v>
      </c>
      <c r="N10" s="52">
        <v>1.9999990000000001</v>
      </c>
      <c r="O10" s="36" t="s">
        <v>226</v>
      </c>
      <c r="P10" s="48">
        <v>3.1399999999999997E-2</v>
      </c>
    </row>
    <row r="11" spans="4:16" x14ac:dyDescent="0.55000000000000004">
      <c r="M11" s="36">
        <v>2</v>
      </c>
      <c r="N11" s="52">
        <v>2.2499999000000002</v>
      </c>
      <c r="O11" s="36" t="s">
        <v>227</v>
      </c>
      <c r="P11" s="48">
        <v>2.2100000000000002E-2</v>
      </c>
    </row>
    <row r="12" spans="4:16" x14ac:dyDescent="0.55000000000000004">
      <c r="M12" s="36">
        <v>2.25</v>
      </c>
      <c r="N12" s="52">
        <v>2.4999899999999999</v>
      </c>
      <c r="O12" s="36" t="s">
        <v>228</v>
      </c>
      <c r="P12" s="48">
        <v>1.7399999999999999E-2</v>
      </c>
    </row>
    <row r="13" spans="4:16" x14ac:dyDescent="0.55000000000000004">
      <c r="M13" s="36">
        <v>2.5</v>
      </c>
      <c r="N13" s="52">
        <v>2.9999989999999999</v>
      </c>
      <c r="O13" s="36" t="s">
        <v>229</v>
      </c>
      <c r="P13" s="48">
        <v>1.47E-2</v>
      </c>
    </row>
    <row r="14" spans="4:16" x14ac:dyDescent="0.55000000000000004">
      <c r="M14" s="36">
        <v>3</v>
      </c>
      <c r="N14" s="52">
        <v>4.2499989999999999</v>
      </c>
      <c r="O14" s="36" t="s">
        <v>230</v>
      </c>
      <c r="P14" s="48">
        <v>1.21E-2</v>
      </c>
    </row>
    <row r="15" spans="4:16" x14ac:dyDescent="0.55000000000000004">
      <c r="M15" s="36">
        <v>4.25</v>
      </c>
      <c r="N15" s="52">
        <v>5.4999989999999999</v>
      </c>
      <c r="O15" s="36" t="s">
        <v>231</v>
      </c>
      <c r="P15" s="48">
        <v>1.0699999999999999E-2</v>
      </c>
    </row>
    <row r="16" spans="4:16" x14ac:dyDescent="0.55000000000000004">
      <c r="M16" s="36">
        <v>5.5</v>
      </c>
      <c r="N16" s="52">
        <v>6.4999989999999999</v>
      </c>
      <c r="O16" s="36" t="s">
        <v>232</v>
      </c>
      <c r="P16" s="48">
        <v>9.1999999999999998E-3</v>
      </c>
    </row>
    <row r="17" spans="13:16" x14ac:dyDescent="0.55000000000000004">
      <c r="M17" s="36">
        <v>6.5</v>
      </c>
      <c r="N17" s="52">
        <v>8.4999990000000007</v>
      </c>
      <c r="O17" s="36" t="s">
        <v>233</v>
      </c>
      <c r="P17" s="48">
        <v>7.0000000000000001E-3</v>
      </c>
    </row>
    <row r="18" spans="13:16" x14ac:dyDescent="0.55000000000000004">
      <c r="M18" s="36">
        <v>8.5</v>
      </c>
      <c r="N18" s="53">
        <v>100000</v>
      </c>
      <c r="O18" s="36" t="s">
        <v>234</v>
      </c>
      <c r="P18" s="48">
        <v>5.8999999999999999E-3</v>
      </c>
    </row>
  </sheetData>
  <mergeCells count="7">
    <mergeCell ref="M1:P1"/>
    <mergeCell ref="M2:P2"/>
    <mergeCell ref="D1:K1"/>
    <mergeCell ref="G3:K3"/>
    <mergeCell ref="G6:H6"/>
    <mergeCell ref="D6:E6"/>
    <mergeCell ref="J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B6DE-93A0-4A34-97E2-73DCC9BE5C6F}">
  <dimension ref="A1:O2513"/>
  <sheetViews>
    <sheetView topLeftCell="A3" zoomScale="82" workbookViewId="0">
      <selection activeCell="I18" sqref="I18"/>
    </sheetView>
  </sheetViews>
  <sheetFormatPr defaultRowHeight="15.5" x14ac:dyDescent="0.35"/>
  <cols>
    <col min="1" max="1" width="11.1796875" style="1" bestFit="1" customWidth="1"/>
    <col min="2" max="2" width="8.453125" style="1" bestFit="1" customWidth="1"/>
    <col min="3" max="3" width="10.36328125" style="1" bestFit="1" customWidth="1"/>
    <col min="4" max="4" width="7.36328125" style="1" bestFit="1" customWidth="1"/>
    <col min="5" max="5" width="7.26953125" style="1" bestFit="1" customWidth="1"/>
    <col min="6" max="6" width="8.7265625" style="1"/>
    <col min="7" max="7" width="17.26953125" style="1" bestFit="1" customWidth="1"/>
    <col min="8" max="8" width="11.81640625" style="1" bestFit="1" customWidth="1"/>
    <col min="9" max="9" width="13.54296875" style="1" bestFit="1" customWidth="1"/>
    <col min="10" max="11" width="11.81640625" style="1" bestFit="1" customWidth="1"/>
    <col min="12" max="12" width="12.453125" style="1" bestFit="1" customWidth="1"/>
    <col min="13" max="13" width="11.81640625" style="1" bestFit="1" customWidth="1"/>
    <col min="14" max="14" width="12.453125" style="1" bestFit="1" customWidth="1"/>
    <col min="15" max="15" width="12" style="1" bestFit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29</v>
      </c>
      <c r="H1"/>
      <c r="I1"/>
      <c r="J1"/>
      <c r="K1"/>
      <c r="L1"/>
      <c r="M1"/>
      <c r="N1"/>
      <c r="O1"/>
    </row>
    <row r="2" spans="1:15" ht="16" thickBot="1" x14ac:dyDescent="0.4">
      <c r="A2" s="2">
        <v>41641</v>
      </c>
      <c r="B2" s="1">
        <v>669.37</v>
      </c>
      <c r="C2" s="3"/>
      <c r="D2" s="1">
        <v>16.41</v>
      </c>
      <c r="E2" s="3"/>
      <c r="G2"/>
      <c r="H2"/>
      <c r="I2"/>
      <c r="J2"/>
      <c r="K2"/>
      <c r="L2"/>
      <c r="M2"/>
      <c r="N2"/>
      <c r="O2"/>
    </row>
    <row r="3" spans="1:15" x14ac:dyDescent="0.35">
      <c r="A3" s="2">
        <v>41642</v>
      </c>
      <c r="B3" s="1">
        <v>659.86</v>
      </c>
      <c r="C3" s="3">
        <f t="shared" ref="C3:C66" si="0">(B3-B2)/B2</f>
        <v>-1.4207389037453114E-2</v>
      </c>
      <c r="D3" s="1">
        <v>16.14</v>
      </c>
      <c r="E3" s="3">
        <f t="shared" ref="E3:E66" si="1">(D3-D2)/D2</f>
        <v>-1.6453382084095039E-2</v>
      </c>
      <c r="G3" s="7" t="s">
        <v>28</v>
      </c>
      <c r="H3" s="7"/>
      <c r="I3"/>
      <c r="J3"/>
      <c r="K3"/>
      <c r="L3"/>
      <c r="M3"/>
      <c r="N3"/>
      <c r="O3"/>
    </row>
    <row r="4" spans="1:15" x14ac:dyDescent="0.35">
      <c r="A4" s="2">
        <v>41645</v>
      </c>
      <c r="B4" s="1">
        <v>679.77</v>
      </c>
      <c r="C4" s="3">
        <f t="shared" si="0"/>
        <v>3.0173067014215089E-2</v>
      </c>
      <c r="D4" s="1">
        <v>16.14</v>
      </c>
      <c r="E4" s="3">
        <f t="shared" si="1"/>
        <v>0</v>
      </c>
      <c r="G4" t="s">
        <v>27</v>
      </c>
      <c r="H4">
        <v>0.51552803344145226</v>
      </c>
      <c r="I4"/>
      <c r="J4"/>
      <c r="K4"/>
      <c r="L4"/>
      <c r="M4"/>
      <c r="N4"/>
      <c r="O4"/>
    </row>
    <row r="5" spans="1:15" x14ac:dyDescent="0.35">
      <c r="A5" s="2">
        <v>41646</v>
      </c>
      <c r="B5" s="1">
        <v>685.33</v>
      </c>
      <c r="C5" s="3">
        <f t="shared" si="0"/>
        <v>8.1792370948998334E-3</v>
      </c>
      <c r="D5" s="1">
        <v>15.91</v>
      </c>
      <c r="E5" s="3">
        <f t="shared" si="1"/>
        <v>-1.4250309789343272E-2</v>
      </c>
      <c r="G5" t="s">
        <v>26</v>
      </c>
      <c r="H5">
        <v>0.26576915326401113</v>
      </c>
      <c r="I5"/>
      <c r="J5"/>
      <c r="K5"/>
      <c r="L5"/>
      <c r="M5"/>
      <c r="N5"/>
      <c r="O5"/>
    </row>
    <row r="6" spans="1:15" x14ac:dyDescent="0.35">
      <c r="A6" s="2">
        <v>41647</v>
      </c>
      <c r="B6" s="1">
        <v>673.14</v>
      </c>
      <c r="C6" s="3">
        <f t="shared" si="0"/>
        <v>-1.7787051493441196E-2</v>
      </c>
      <c r="D6" s="1">
        <v>15.65</v>
      </c>
      <c r="E6" s="3">
        <f t="shared" si="1"/>
        <v>-1.6341923318667489E-2</v>
      </c>
      <c r="G6" t="s">
        <v>25</v>
      </c>
      <c r="H6">
        <v>0.2654765144251367</v>
      </c>
      <c r="I6"/>
      <c r="J6"/>
      <c r="K6"/>
      <c r="L6"/>
      <c r="M6"/>
      <c r="N6"/>
      <c r="O6"/>
    </row>
    <row r="7" spans="1:15" x14ac:dyDescent="0.35">
      <c r="A7" s="2">
        <v>41648</v>
      </c>
      <c r="B7" s="1">
        <v>664.47</v>
      </c>
      <c r="C7" s="3">
        <f t="shared" si="0"/>
        <v>-1.2879935823157083E-2</v>
      </c>
      <c r="D7" s="1">
        <v>15.12</v>
      </c>
      <c r="E7" s="3">
        <f t="shared" si="1"/>
        <v>-3.3865814696485697E-2</v>
      </c>
      <c r="G7" t="s">
        <v>13</v>
      </c>
      <c r="H7">
        <v>1.648413240696972E-2</v>
      </c>
      <c r="I7"/>
      <c r="J7"/>
      <c r="K7"/>
      <c r="L7"/>
      <c r="M7"/>
      <c r="N7"/>
      <c r="O7"/>
    </row>
    <row r="8" spans="1:15" ht="16" thickBot="1" x14ac:dyDescent="0.4">
      <c r="A8" s="2">
        <v>41649</v>
      </c>
      <c r="B8" s="1">
        <v>678.91</v>
      </c>
      <c r="C8" s="3">
        <f t="shared" si="0"/>
        <v>2.1731605640585641E-2</v>
      </c>
      <c r="D8" s="1">
        <v>15.46</v>
      </c>
      <c r="E8" s="3">
        <f t="shared" si="1"/>
        <v>2.2486772486772597E-2</v>
      </c>
      <c r="G8" s="5" t="s">
        <v>24</v>
      </c>
      <c r="H8" s="5">
        <v>2511</v>
      </c>
      <c r="I8"/>
      <c r="J8"/>
      <c r="K8"/>
      <c r="L8"/>
      <c r="M8"/>
      <c r="N8"/>
      <c r="O8"/>
    </row>
    <row r="9" spans="1:15" x14ac:dyDescent="0.35">
      <c r="A9" s="2">
        <v>41652</v>
      </c>
      <c r="B9" s="1">
        <v>680.51</v>
      </c>
      <c r="C9" s="3">
        <f t="shared" si="0"/>
        <v>2.3567188581697469E-3</v>
      </c>
      <c r="D9" s="1">
        <v>15.31</v>
      </c>
      <c r="E9" s="3">
        <f t="shared" si="1"/>
        <v>-9.7024579560155456E-3</v>
      </c>
      <c r="G9"/>
      <c r="H9"/>
      <c r="I9"/>
      <c r="J9"/>
      <c r="K9"/>
      <c r="L9"/>
      <c r="M9"/>
      <c r="N9"/>
      <c r="O9"/>
    </row>
    <row r="10" spans="1:15" ht="16" thickBot="1" x14ac:dyDescent="0.4">
      <c r="A10" s="2">
        <v>41653</v>
      </c>
      <c r="B10" s="1">
        <v>680.47</v>
      </c>
      <c r="C10" s="3">
        <f t="shared" si="0"/>
        <v>-5.8779444828090142E-5</v>
      </c>
      <c r="D10" s="1">
        <v>15.2</v>
      </c>
      <c r="E10" s="3">
        <f t="shared" si="1"/>
        <v>-7.1848465055520056E-3</v>
      </c>
      <c r="G10" t="s">
        <v>23</v>
      </c>
      <c r="H10"/>
      <c r="I10"/>
      <c r="J10"/>
      <c r="K10"/>
      <c r="L10"/>
      <c r="M10"/>
      <c r="N10"/>
      <c r="O10"/>
    </row>
    <row r="11" spans="1:15" x14ac:dyDescent="0.35">
      <c r="A11" s="2">
        <v>41654</v>
      </c>
      <c r="B11" s="1">
        <v>681.34</v>
      </c>
      <c r="C11" s="3">
        <f t="shared" si="0"/>
        <v>1.2785280761826452E-3</v>
      </c>
      <c r="D11" s="1">
        <v>15.16</v>
      </c>
      <c r="E11" s="3">
        <f t="shared" si="1"/>
        <v>-2.631578947368365E-3</v>
      </c>
      <c r="G11" s="6"/>
      <c r="H11" s="6" t="s">
        <v>22</v>
      </c>
      <c r="I11" s="6" t="s">
        <v>21</v>
      </c>
      <c r="J11" s="6" t="s">
        <v>20</v>
      </c>
      <c r="K11" s="6" t="s">
        <v>19</v>
      </c>
      <c r="L11" s="6" t="s">
        <v>18</v>
      </c>
      <c r="M11"/>
      <c r="N11"/>
      <c r="O11"/>
    </row>
    <row r="12" spans="1:15" x14ac:dyDescent="0.35">
      <c r="A12" s="2">
        <v>41655</v>
      </c>
      <c r="B12" s="1">
        <v>668.96</v>
      </c>
      <c r="C12" s="3">
        <f t="shared" si="0"/>
        <v>-1.8170076613731757E-2</v>
      </c>
      <c r="D12" s="1">
        <v>14.48</v>
      </c>
      <c r="E12" s="3">
        <f t="shared" si="1"/>
        <v>-4.4854881266490745E-2</v>
      </c>
      <c r="G12" t="s">
        <v>17</v>
      </c>
      <c r="H12">
        <v>1</v>
      </c>
      <c r="I12">
        <v>0.24677706594301796</v>
      </c>
      <c r="J12">
        <v>0.24677706594301796</v>
      </c>
      <c r="K12">
        <v>908.18140984367267</v>
      </c>
      <c r="L12">
        <v>1.5012302505192431E-170</v>
      </c>
      <c r="M12"/>
      <c r="N12"/>
      <c r="O12"/>
    </row>
    <row r="13" spans="1:15" x14ac:dyDescent="0.35">
      <c r="A13" s="2">
        <v>41656</v>
      </c>
      <c r="B13" s="1">
        <v>657.29</v>
      </c>
      <c r="C13" s="3">
        <f t="shared" si="0"/>
        <v>-1.7444989237024745E-2</v>
      </c>
      <c r="D13" s="1">
        <v>14.18</v>
      </c>
      <c r="E13" s="3">
        <f t="shared" si="1"/>
        <v>-2.0718232044198943E-2</v>
      </c>
      <c r="G13" t="s">
        <v>16</v>
      </c>
      <c r="H13">
        <v>2509</v>
      </c>
      <c r="I13">
        <v>0.68176209261716791</v>
      </c>
      <c r="J13">
        <v>2.7172662121050932E-4</v>
      </c>
      <c r="K13"/>
      <c r="L13"/>
      <c r="M13"/>
      <c r="N13"/>
      <c r="O13"/>
    </row>
    <row r="14" spans="1:15" ht="16" thickBot="1" x14ac:dyDescent="0.4">
      <c r="A14" s="2">
        <v>41659</v>
      </c>
      <c r="B14" s="1">
        <v>658.33</v>
      </c>
      <c r="C14" s="3">
        <f t="shared" si="0"/>
        <v>1.5822544082521831E-3</v>
      </c>
      <c r="D14" s="1">
        <v>14.29</v>
      </c>
      <c r="E14" s="3">
        <f t="shared" si="1"/>
        <v>7.757404795486561E-3</v>
      </c>
      <c r="G14" s="5" t="s">
        <v>15</v>
      </c>
      <c r="H14" s="5">
        <v>2510</v>
      </c>
      <c r="I14" s="5">
        <v>0.92853915856018587</v>
      </c>
      <c r="J14" s="5"/>
      <c r="K14" s="5"/>
      <c r="L14" s="5"/>
      <c r="M14"/>
      <c r="N14"/>
      <c r="O14"/>
    </row>
    <row r="15" spans="1:15" ht="16" thickBot="1" x14ac:dyDescent="0.4">
      <c r="A15" s="2">
        <v>41660</v>
      </c>
      <c r="B15" s="1">
        <v>663.96</v>
      </c>
      <c r="C15" s="3">
        <f t="shared" si="0"/>
        <v>8.5519420351495377E-3</v>
      </c>
      <c r="D15" s="1">
        <v>14.33</v>
      </c>
      <c r="E15" s="3">
        <f t="shared" si="1"/>
        <v>2.7991602519244875E-3</v>
      </c>
      <c r="G15"/>
      <c r="H15"/>
      <c r="I15"/>
      <c r="J15"/>
      <c r="K15"/>
      <c r="L15"/>
      <c r="M15"/>
      <c r="N15"/>
      <c r="O15"/>
    </row>
    <row r="16" spans="1:15" x14ac:dyDescent="0.35">
      <c r="A16" s="2">
        <v>41661</v>
      </c>
      <c r="B16" s="1">
        <v>673.88</v>
      </c>
      <c r="C16" s="3">
        <f t="shared" si="0"/>
        <v>1.494065907584788E-2</v>
      </c>
      <c r="D16" s="1">
        <v>14.36</v>
      </c>
      <c r="E16" s="3">
        <f t="shared" si="1"/>
        <v>2.0935101186321955E-3</v>
      </c>
      <c r="G16" s="6"/>
      <c r="H16" s="6" t="s">
        <v>14</v>
      </c>
      <c r="I16" s="6" t="s">
        <v>13</v>
      </c>
      <c r="J16" s="6" t="s">
        <v>12</v>
      </c>
      <c r="K16" s="6" t="s">
        <v>11</v>
      </c>
      <c r="L16" s="6" t="s">
        <v>10</v>
      </c>
      <c r="M16" s="6" t="s">
        <v>9</v>
      </c>
      <c r="N16" s="6" t="s">
        <v>8</v>
      </c>
      <c r="O16" s="6" t="s">
        <v>7</v>
      </c>
    </row>
    <row r="17" spans="1:15" x14ac:dyDescent="0.35">
      <c r="A17" s="2">
        <v>41662</v>
      </c>
      <c r="B17" s="1">
        <v>655.30999999999995</v>
      </c>
      <c r="C17" s="3">
        <f t="shared" si="0"/>
        <v>-2.7556835044815174E-2</v>
      </c>
      <c r="D17" s="1">
        <v>14.36</v>
      </c>
      <c r="E17" s="3">
        <f t="shared" si="1"/>
        <v>0</v>
      </c>
      <c r="G17" t="s">
        <v>6</v>
      </c>
      <c r="H17">
        <v>5.8314216824950811E-4</v>
      </c>
      <c r="I17">
        <v>3.2990436260214422E-4</v>
      </c>
      <c r="J17">
        <v>1.7676097510500699</v>
      </c>
      <c r="K17">
        <v>7.7247694274758763E-2</v>
      </c>
      <c r="L17">
        <v>-6.3770574881793314E-5</v>
      </c>
      <c r="M17">
        <v>1.2300549113808095E-3</v>
      </c>
      <c r="N17">
        <v>-6.3770574881793314E-5</v>
      </c>
      <c r="O17">
        <v>1.2300549113808095E-3</v>
      </c>
    </row>
    <row r="18" spans="1:15" ht="16" thickBot="1" x14ac:dyDescent="0.4">
      <c r="A18" s="2">
        <v>41663</v>
      </c>
      <c r="B18" s="1">
        <v>645.70000000000005</v>
      </c>
      <c r="C18" s="3">
        <f t="shared" si="0"/>
        <v>-1.4664815125665564E-2</v>
      </c>
      <c r="D18" s="1">
        <v>15.04</v>
      </c>
      <c r="E18" s="3">
        <f t="shared" si="1"/>
        <v>4.735376044568243E-2</v>
      </c>
      <c r="G18" s="5" t="s">
        <v>5</v>
      </c>
      <c r="H18" s="5">
        <v>0.66311606337362083</v>
      </c>
      <c r="I18" s="89">
        <v>2.2004081483587883E-2</v>
      </c>
      <c r="J18" s="5">
        <v>30.136048344858985</v>
      </c>
      <c r="K18" s="5">
        <v>1.5012302505163375E-170</v>
      </c>
      <c r="L18" s="5">
        <v>0.61996804132154748</v>
      </c>
      <c r="M18" s="5">
        <v>0.70626408542569419</v>
      </c>
      <c r="N18" s="5">
        <v>0.61996804132154748</v>
      </c>
      <c r="O18" s="5">
        <v>0.70626408542569419</v>
      </c>
    </row>
    <row r="19" spans="1:15" x14ac:dyDescent="0.35">
      <c r="A19" s="2">
        <v>41666</v>
      </c>
      <c r="B19" s="1">
        <v>647.20000000000005</v>
      </c>
      <c r="C19" s="3">
        <f t="shared" si="0"/>
        <v>2.3230602446956791E-3</v>
      </c>
      <c r="D19" s="1">
        <v>14.97</v>
      </c>
      <c r="E19" s="3">
        <f t="shared" si="1"/>
        <v>-4.6542553191488371E-3</v>
      </c>
    </row>
    <row r="20" spans="1:15" x14ac:dyDescent="0.35">
      <c r="A20" s="2">
        <v>41667</v>
      </c>
      <c r="B20" s="1">
        <v>637.49</v>
      </c>
      <c r="C20" s="3">
        <f t="shared" si="0"/>
        <v>-1.5003090234857904E-2</v>
      </c>
      <c r="D20" s="1">
        <v>14.74</v>
      </c>
      <c r="E20" s="3">
        <f t="shared" si="1"/>
        <v>-1.5364061456245854E-2</v>
      </c>
    </row>
    <row r="21" spans="1:15" x14ac:dyDescent="0.35">
      <c r="A21" s="2">
        <v>41668</v>
      </c>
      <c r="B21" s="1">
        <v>623.29</v>
      </c>
      <c r="C21" s="3">
        <f t="shared" si="0"/>
        <v>-2.2274859213477931E-2</v>
      </c>
      <c r="D21" s="1">
        <v>14.74</v>
      </c>
      <c r="E21" s="3">
        <f t="shared" si="1"/>
        <v>0</v>
      </c>
    </row>
    <row r="22" spans="1:15" x14ac:dyDescent="0.35">
      <c r="A22" s="2">
        <v>41669</v>
      </c>
      <c r="B22" s="1">
        <v>629.45000000000005</v>
      </c>
      <c r="C22" s="3">
        <f t="shared" si="0"/>
        <v>9.883039997433108E-3</v>
      </c>
      <c r="D22" s="1">
        <v>14.7</v>
      </c>
      <c r="E22" s="3">
        <f t="shared" si="1"/>
        <v>-2.7137042062415823E-3</v>
      </c>
    </row>
    <row r="23" spans="1:15" x14ac:dyDescent="0.35">
      <c r="A23" s="2">
        <v>41670</v>
      </c>
      <c r="B23" s="1">
        <v>621.54999999999995</v>
      </c>
      <c r="C23" s="3">
        <f t="shared" si="0"/>
        <v>-1.2550639447136533E-2</v>
      </c>
      <c r="D23" s="1">
        <v>14.59</v>
      </c>
      <c r="E23" s="3">
        <f t="shared" si="1"/>
        <v>-7.4829931972788732E-3</v>
      </c>
    </row>
    <row r="24" spans="1:15" x14ac:dyDescent="0.35">
      <c r="A24" s="2">
        <v>41673</v>
      </c>
      <c r="B24" s="1">
        <v>619.88</v>
      </c>
      <c r="C24" s="3">
        <f t="shared" si="0"/>
        <v>-2.6868313088246466E-3</v>
      </c>
      <c r="D24" s="1">
        <v>14.82</v>
      </c>
      <c r="E24" s="3">
        <f t="shared" si="1"/>
        <v>1.5764222069910926E-2</v>
      </c>
    </row>
    <row r="25" spans="1:15" x14ac:dyDescent="0.35">
      <c r="A25" s="2">
        <v>41674</v>
      </c>
      <c r="B25" s="1">
        <v>629.80999999999995</v>
      </c>
      <c r="C25" s="3">
        <f t="shared" si="0"/>
        <v>1.6019229528295719E-2</v>
      </c>
      <c r="D25" s="1">
        <v>15.04</v>
      </c>
      <c r="E25" s="3">
        <f t="shared" si="1"/>
        <v>1.4844804318488452E-2</v>
      </c>
    </row>
    <row r="26" spans="1:15" x14ac:dyDescent="0.35">
      <c r="A26" s="2">
        <v>41675</v>
      </c>
      <c r="B26" s="1">
        <v>627.20000000000005</v>
      </c>
      <c r="C26" s="3">
        <f t="shared" si="0"/>
        <v>-4.1441069528903958E-3</v>
      </c>
      <c r="D26" s="1">
        <v>14.74</v>
      </c>
      <c r="E26" s="3">
        <f t="shared" si="1"/>
        <v>-1.994680851063823E-2</v>
      </c>
    </row>
    <row r="27" spans="1:15" x14ac:dyDescent="0.35">
      <c r="A27" s="2">
        <v>41676</v>
      </c>
      <c r="B27" s="1">
        <v>647.27</v>
      </c>
      <c r="C27" s="3">
        <f t="shared" si="0"/>
        <v>3.1999362244897855E-2</v>
      </c>
      <c r="D27" s="1">
        <v>15.39</v>
      </c>
      <c r="E27" s="3">
        <f t="shared" si="1"/>
        <v>4.4097693351424716E-2</v>
      </c>
    </row>
    <row r="28" spans="1:15" x14ac:dyDescent="0.35">
      <c r="A28" s="2">
        <v>41677</v>
      </c>
      <c r="B28" s="1">
        <v>648.02</v>
      </c>
      <c r="C28" s="3">
        <f t="shared" si="0"/>
        <v>1.1587127473851717E-3</v>
      </c>
      <c r="D28" s="1">
        <v>15.27</v>
      </c>
      <c r="E28" s="3">
        <f t="shared" si="1"/>
        <v>-7.7972709551657566E-3</v>
      </c>
    </row>
    <row r="29" spans="1:15" x14ac:dyDescent="0.35">
      <c r="A29" s="2">
        <v>41680</v>
      </c>
      <c r="B29" s="1">
        <v>642.79999999999995</v>
      </c>
      <c r="C29" s="3">
        <f t="shared" si="0"/>
        <v>-8.0553069349711855E-3</v>
      </c>
      <c r="D29" s="1">
        <v>14.67</v>
      </c>
      <c r="E29" s="3">
        <f t="shared" si="1"/>
        <v>-3.9292730844793691E-2</v>
      </c>
    </row>
    <row r="30" spans="1:15" x14ac:dyDescent="0.35">
      <c r="A30" s="2">
        <v>41681</v>
      </c>
      <c r="B30" s="1">
        <v>645.41999999999996</v>
      </c>
      <c r="C30" s="3">
        <f t="shared" si="0"/>
        <v>4.0759178593652839E-3</v>
      </c>
      <c r="D30" s="1">
        <v>14.78</v>
      </c>
      <c r="E30" s="3">
        <f t="shared" si="1"/>
        <v>7.498295841854085E-3</v>
      </c>
    </row>
    <row r="31" spans="1:15" x14ac:dyDescent="0.35">
      <c r="A31" s="2">
        <v>41682</v>
      </c>
      <c r="B31" s="1">
        <v>647.72</v>
      </c>
      <c r="C31" s="3">
        <f t="shared" si="0"/>
        <v>3.5635710080258874E-3</v>
      </c>
      <c r="D31" s="1">
        <v>14.97</v>
      </c>
      <c r="E31" s="3">
        <f t="shared" si="1"/>
        <v>1.2855209742895892E-2</v>
      </c>
    </row>
    <row r="32" spans="1:15" x14ac:dyDescent="0.35">
      <c r="A32" s="2">
        <v>41683</v>
      </c>
      <c r="B32" s="1">
        <v>640.80999999999995</v>
      </c>
      <c r="C32" s="3">
        <f t="shared" si="0"/>
        <v>-1.0668189958624223E-2</v>
      </c>
      <c r="D32" s="1">
        <v>14.97</v>
      </c>
      <c r="E32" s="3">
        <f t="shared" si="1"/>
        <v>0</v>
      </c>
    </row>
    <row r="33" spans="1:5" x14ac:dyDescent="0.35">
      <c r="A33" s="2">
        <v>41684</v>
      </c>
      <c r="B33" s="1">
        <v>651.65</v>
      </c>
      <c r="C33" s="3">
        <f t="shared" si="0"/>
        <v>1.6916090572868765E-2</v>
      </c>
      <c r="D33" s="1">
        <v>15.01</v>
      </c>
      <c r="E33" s="3">
        <f t="shared" si="1"/>
        <v>2.6720106880426951E-3</v>
      </c>
    </row>
    <row r="34" spans="1:5" x14ac:dyDescent="0.35">
      <c r="A34" s="2">
        <v>41687</v>
      </c>
      <c r="B34" s="1">
        <v>658.7</v>
      </c>
      <c r="C34" s="3">
        <f t="shared" si="0"/>
        <v>1.0818691015115581E-2</v>
      </c>
      <c r="D34" s="1">
        <v>15.61</v>
      </c>
      <c r="E34" s="3">
        <f t="shared" si="1"/>
        <v>3.9973351099267133E-2</v>
      </c>
    </row>
    <row r="35" spans="1:5" x14ac:dyDescent="0.35">
      <c r="A35" s="2">
        <v>41688</v>
      </c>
      <c r="B35" s="1">
        <v>644.96</v>
      </c>
      <c r="C35" s="3">
        <f t="shared" si="0"/>
        <v>-2.0859268255655091E-2</v>
      </c>
      <c r="D35" s="1">
        <v>15.01</v>
      </c>
      <c r="E35" s="3">
        <f t="shared" si="1"/>
        <v>-3.843689942344649E-2</v>
      </c>
    </row>
    <row r="36" spans="1:5" x14ac:dyDescent="0.35">
      <c r="A36" s="2">
        <v>41689</v>
      </c>
      <c r="B36" s="1">
        <v>637.84</v>
      </c>
      <c r="C36" s="3">
        <f t="shared" si="0"/>
        <v>-1.1039444306623673E-2</v>
      </c>
      <c r="D36" s="1">
        <v>15.08</v>
      </c>
      <c r="E36" s="3">
        <f t="shared" si="1"/>
        <v>4.6635576282478535E-3</v>
      </c>
    </row>
    <row r="37" spans="1:5" x14ac:dyDescent="0.35">
      <c r="A37" s="2">
        <v>41690</v>
      </c>
      <c r="B37" s="1">
        <v>640.84</v>
      </c>
      <c r="C37" s="3">
        <f t="shared" si="0"/>
        <v>4.7033738868681799E-3</v>
      </c>
      <c r="D37" s="1">
        <v>15.01</v>
      </c>
      <c r="E37" s="3">
        <f t="shared" si="1"/>
        <v>-4.6419098143236264E-3</v>
      </c>
    </row>
    <row r="38" spans="1:5" x14ac:dyDescent="0.35">
      <c r="A38" s="2">
        <v>41691</v>
      </c>
      <c r="B38" s="1">
        <v>643.05999999999995</v>
      </c>
      <c r="C38" s="3">
        <f t="shared" si="0"/>
        <v>3.4642032332562159E-3</v>
      </c>
      <c r="D38" s="1">
        <v>15.04</v>
      </c>
      <c r="E38" s="3">
        <f t="shared" si="1"/>
        <v>1.9986675549633153E-3</v>
      </c>
    </row>
    <row r="39" spans="1:5" x14ac:dyDescent="0.35">
      <c r="A39" s="2">
        <v>41694</v>
      </c>
      <c r="B39" s="1">
        <v>646.13</v>
      </c>
      <c r="C39" s="3">
        <f t="shared" si="0"/>
        <v>4.7740490778466248E-3</v>
      </c>
      <c r="D39" s="1">
        <v>15.23</v>
      </c>
      <c r="E39" s="3">
        <f t="shared" si="1"/>
        <v>1.2632978723404341E-2</v>
      </c>
    </row>
    <row r="40" spans="1:5" x14ac:dyDescent="0.35">
      <c r="A40" s="2">
        <v>41695</v>
      </c>
      <c r="B40" s="1">
        <v>625.55999999999995</v>
      </c>
      <c r="C40" s="3">
        <f t="shared" si="0"/>
        <v>-3.183569869840442E-2</v>
      </c>
      <c r="D40" s="1">
        <v>14.86</v>
      </c>
      <c r="E40" s="3">
        <f t="shared" si="1"/>
        <v>-2.4294156270518778E-2</v>
      </c>
    </row>
    <row r="41" spans="1:5" x14ac:dyDescent="0.35">
      <c r="A41" s="2">
        <v>41696</v>
      </c>
      <c r="B41" s="1">
        <v>619.71</v>
      </c>
      <c r="C41" s="3">
        <f t="shared" si="0"/>
        <v>-9.3516209476307774E-3</v>
      </c>
      <c r="D41" s="1">
        <v>14.82</v>
      </c>
      <c r="E41" s="3">
        <f t="shared" si="1"/>
        <v>-2.6917900403767934E-3</v>
      </c>
    </row>
    <row r="42" spans="1:5" x14ac:dyDescent="0.35">
      <c r="A42" s="2">
        <v>41697</v>
      </c>
      <c r="B42" s="1">
        <v>622.14</v>
      </c>
      <c r="C42" s="3">
        <f t="shared" si="0"/>
        <v>3.921188943215294E-3</v>
      </c>
      <c r="D42" s="1">
        <v>14.78</v>
      </c>
      <c r="E42" s="3">
        <f t="shared" si="1"/>
        <v>-2.6990553306343403E-3</v>
      </c>
    </row>
    <row r="43" spans="1:5" x14ac:dyDescent="0.35">
      <c r="A43" s="2">
        <v>41698</v>
      </c>
      <c r="B43" s="1">
        <v>629.87</v>
      </c>
      <c r="C43" s="3">
        <f t="shared" si="0"/>
        <v>1.2424856141704469E-2</v>
      </c>
      <c r="D43" s="1">
        <v>15.5</v>
      </c>
      <c r="E43" s="3">
        <f t="shared" si="1"/>
        <v>4.8714479025710467E-2</v>
      </c>
    </row>
    <row r="44" spans="1:5" x14ac:dyDescent="0.35">
      <c r="A44" s="2">
        <v>41701</v>
      </c>
      <c r="B44" s="1">
        <v>616.48</v>
      </c>
      <c r="C44" s="3">
        <f t="shared" si="0"/>
        <v>-2.1258354898629855E-2</v>
      </c>
      <c r="D44" s="1">
        <v>15.12</v>
      </c>
      <c r="E44" s="3">
        <f t="shared" si="1"/>
        <v>-2.4516129032258114E-2</v>
      </c>
    </row>
    <row r="45" spans="1:5" x14ac:dyDescent="0.35">
      <c r="A45" s="2">
        <v>41702</v>
      </c>
      <c r="B45" s="1">
        <v>634.35</v>
      </c>
      <c r="C45" s="3">
        <f t="shared" si="0"/>
        <v>2.8987152867895154E-2</v>
      </c>
      <c r="D45" s="1">
        <v>15.95</v>
      </c>
      <c r="E45" s="3">
        <f t="shared" si="1"/>
        <v>5.4894179894179905E-2</v>
      </c>
    </row>
    <row r="46" spans="1:5" x14ac:dyDescent="0.35">
      <c r="A46" s="2">
        <v>41703</v>
      </c>
      <c r="B46" s="1">
        <v>638.19000000000005</v>
      </c>
      <c r="C46" s="3">
        <f t="shared" si="0"/>
        <v>6.0534405296760966E-3</v>
      </c>
      <c r="D46" s="1">
        <v>16.25</v>
      </c>
      <c r="E46" s="3">
        <f t="shared" si="1"/>
        <v>1.8808777429467131E-2</v>
      </c>
    </row>
    <row r="47" spans="1:5" x14ac:dyDescent="0.35">
      <c r="A47" s="2">
        <v>41704</v>
      </c>
      <c r="B47" s="1">
        <v>643.47</v>
      </c>
      <c r="C47" s="3">
        <f t="shared" si="0"/>
        <v>8.273398204296482E-3</v>
      </c>
      <c r="D47" s="1">
        <v>16.100000000000001</v>
      </c>
      <c r="E47" s="3">
        <f t="shared" si="1"/>
        <v>-9.2307692307691432E-3</v>
      </c>
    </row>
    <row r="48" spans="1:5" x14ac:dyDescent="0.35">
      <c r="A48" s="2">
        <v>41705</v>
      </c>
      <c r="B48" s="1">
        <v>634.80999999999995</v>
      </c>
      <c r="C48" s="3">
        <f t="shared" si="0"/>
        <v>-1.3458280883335791E-2</v>
      </c>
      <c r="D48" s="1">
        <v>16.25</v>
      </c>
      <c r="E48" s="3">
        <f t="shared" si="1"/>
        <v>9.3167701863353155E-3</v>
      </c>
    </row>
    <row r="49" spans="1:5" x14ac:dyDescent="0.35">
      <c r="A49" s="2">
        <v>41708</v>
      </c>
      <c r="B49" s="1">
        <v>631.15</v>
      </c>
      <c r="C49" s="3">
        <f t="shared" si="0"/>
        <v>-5.7655046391833281E-3</v>
      </c>
      <c r="D49" s="1">
        <v>16.5</v>
      </c>
      <c r="E49" s="3">
        <f t="shared" si="1"/>
        <v>1.5384615384615385E-2</v>
      </c>
    </row>
    <row r="50" spans="1:5" x14ac:dyDescent="0.35">
      <c r="A50" s="2">
        <v>41709</v>
      </c>
      <c r="B50" s="1">
        <v>634.24</v>
      </c>
      <c r="C50" s="3">
        <f t="shared" si="0"/>
        <v>4.8958250812010332E-3</v>
      </c>
      <c r="D50" s="1">
        <v>17.05</v>
      </c>
      <c r="E50" s="3">
        <f t="shared" si="1"/>
        <v>3.3333333333333375E-2</v>
      </c>
    </row>
    <row r="51" spans="1:5" x14ac:dyDescent="0.35">
      <c r="A51" s="2">
        <v>41710</v>
      </c>
      <c r="B51" s="1">
        <v>635.72</v>
      </c>
      <c r="C51" s="3">
        <f t="shared" si="0"/>
        <v>2.3335015136226323E-3</v>
      </c>
      <c r="D51" s="1">
        <v>17.2</v>
      </c>
      <c r="E51" s="3">
        <f t="shared" si="1"/>
        <v>8.7976539589441974E-3</v>
      </c>
    </row>
    <row r="52" spans="1:5" x14ac:dyDescent="0.35">
      <c r="A52" s="2">
        <v>41711</v>
      </c>
      <c r="B52" s="1">
        <v>636.51</v>
      </c>
      <c r="C52" s="3">
        <f t="shared" si="0"/>
        <v>1.2426854590070527E-3</v>
      </c>
      <c r="D52" s="1">
        <v>16.75</v>
      </c>
      <c r="E52" s="3">
        <f t="shared" si="1"/>
        <v>-2.6162790697674378E-2</v>
      </c>
    </row>
    <row r="53" spans="1:5" x14ac:dyDescent="0.35">
      <c r="A53" s="2">
        <v>41712</v>
      </c>
      <c r="B53" s="1">
        <v>635.49</v>
      </c>
      <c r="C53" s="3">
        <f t="shared" si="0"/>
        <v>-1.6024885704859024E-3</v>
      </c>
      <c r="D53" s="1">
        <v>16.8</v>
      </c>
      <c r="E53" s="3">
        <f t="shared" si="1"/>
        <v>2.9850746268657142E-3</v>
      </c>
    </row>
    <row r="54" spans="1:5" x14ac:dyDescent="0.35">
      <c r="A54" s="2">
        <v>41715</v>
      </c>
      <c r="B54" s="1">
        <v>644.1</v>
      </c>
      <c r="C54" s="3">
        <f t="shared" si="0"/>
        <v>1.3548600292687554E-2</v>
      </c>
      <c r="D54" s="1">
        <v>17.329999999999998</v>
      </c>
      <c r="E54" s="3">
        <f t="shared" si="1"/>
        <v>3.1547619047618901E-2</v>
      </c>
    </row>
    <row r="55" spans="1:5" x14ac:dyDescent="0.35">
      <c r="A55" s="2">
        <v>41716</v>
      </c>
      <c r="B55" s="1">
        <v>656.71</v>
      </c>
      <c r="C55" s="3">
        <f t="shared" si="0"/>
        <v>1.9577705325260073E-2</v>
      </c>
      <c r="D55" s="1">
        <v>17.350000000000001</v>
      </c>
      <c r="E55" s="3">
        <f t="shared" si="1"/>
        <v>1.1540680900174916E-3</v>
      </c>
    </row>
    <row r="56" spans="1:5" x14ac:dyDescent="0.35">
      <c r="A56" s="2">
        <v>41717</v>
      </c>
      <c r="B56" s="1">
        <v>655.7</v>
      </c>
      <c r="C56" s="3">
        <f t="shared" si="0"/>
        <v>-1.5379695756117476E-3</v>
      </c>
      <c r="D56" s="1">
        <v>17.579999999999998</v>
      </c>
      <c r="E56" s="3">
        <f t="shared" si="1"/>
        <v>1.3256484149855726E-2</v>
      </c>
    </row>
    <row r="57" spans="1:5" x14ac:dyDescent="0.35">
      <c r="A57" s="2">
        <v>41718</v>
      </c>
      <c r="B57" s="1">
        <v>653.38</v>
      </c>
      <c r="C57" s="3">
        <f t="shared" si="0"/>
        <v>-3.538203446698261E-3</v>
      </c>
      <c r="D57" s="1">
        <v>17.45</v>
      </c>
      <c r="E57" s="3">
        <f t="shared" si="1"/>
        <v>-7.3947667804322532E-3</v>
      </c>
    </row>
    <row r="58" spans="1:5" x14ac:dyDescent="0.35">
      <c r="A58" s="2">
        <v>41719</v>
      </c>
      <c r="B58" s="1">
        <v>646.89</v>
      </c>
      <c r="C58" s="3">
        <f t="shared" si="0"/>
        <v>-9.9329639719612003E-3</v>
      </c>
      <c r="D58" s="1">
        <v>17.29</v>
      </c>
      <c r="E58" s="3">
        <f t="shared" si="1"/>
        <v>-9.169054441260753E-3</v>
      </c>
    </row>
    <row r="59" spans="1:5" x14ac:dyDescent="0.35">
      <c r="A59" s="2">
        <v>41722</v>
      </c>
      <c r="B59" s="1">
        <v>638.24</v>
      </c>
      <c r="C59" s="3">
        <f t="shared" si="0"/>
        <v>-1.3371670608604211E-2</v>
      </c>
      <c r="D59" s="1">
        <v>17.12</v>
      </c>
      <c r="E59" s="3">
        <f t="shared" si="1"/>
        <v>-9.832272990167621E-3</v>
      </c>
    </row>
    <row r="60" spans="1:5" x14ac:dyDescent="0.35">
      <c r="A60" s="2">
        <v>41723</v>
      </c>
      <c r="B60" s="1">
        <v>647.55999999999995</v>
      </c>
      <c r="C60" s="3">
        <f t="shared" si="0"/>
        <v>1.4602657307595789E-2</v>
      </c>
      <c r="D60" s="1">
        <v>17.37</v>
      </c>
      <c r="E60" s="3">
        <f t="shared" si="1"/>
        <v>1.4602803738317757E-2</v>
      </c>
    </row>
    <row r="61" spans="1:5" x14ac:dyDescent="0.35">
      <c r="A61" s="2">
        <v>41724</v>
      </c>
      <c r="B61" s="1">
        <v>676.17</v>
      </c>
      <c r="C61" s="3">
        <f t="shared" si="0"/>
        <v>4.418123417135094E-2</v>
      </c>
      <c r="D61" s="1">
        <v>17.84</v>
      </c>
      <c r="E61" s="3">
        <f t="shared" si="1"/>
        <v>2.7058146229130619E-2</v>
      </c>
    </row>
    <row r="62" spans="1:5" x14ac:dyDescent="0.35">
      <c r="A62" s="2">
        <v>41725</v>
      </c>
      <c r="B62" s="1">
        <v>669.63</v>
      </c>
      <c r="C62" s="3">
        <f t="shared" si="0"/>
        <v>-9.672123874173601E-3</v>
      </c>
      <c r="D62" s="1">
        <v>17.899999999999999</v>
      </c>
      <c r="E62" s="3">
        <f t="shared" si="1"/>
        <v>3.3632286995514977E-3</v>
      </c>
    </row>
    <row r="63" spans="1:5" x14ac:dyDescent="0.35">
      <c r="A63" s="2">
        <v>41726</v>
      </c>
      <c r="B63" s="1">
        <v>688.96</v>
      </c>
      <c r="C63" s="3">
        <f t="shared" si="0"/>
        <v>2.8866687573734812E-2</v>
      </c>
      <c r="D63" s="1">
        <v>18.14</v>
      </c>
      <c r="E63" s="3">
        <f t="shared" si="1"/>
        <v>1.3407821229050392E-2</v>
      </c>
    </row>
    <row r="64" spans="1:5" x14ac:dyDescent="0.35">
      <c r="A64" s="2">
        <v>41729</v>
      </c>
      <c r="B64" s="1">
        <v>695.23</v>
      </c>
      <c r="C64" s="3">
        <f t="shared" si="0"/>
        <v>9.1006734788666704E-3</v>
      </c>
      <c r="D64" s="1">
        <v>18.22</v>
      </c>
      <c r="E64" s="3">
        <f t="shared" si="1"/>
        <v>4.4101433296581194E-3</v>
      </c>
    </row>
    <row r="65" spans="1:5" x14ac:dyDescent="0.35">
      <c r="A65" s="2">
        <v>41730</v>
      </c>
      <c r="B65" s="1">
        <v>706.01</v>
      </c>
      <c r="C65" s="3">
        <f t="shared" si="0"/>
        <v>1.550565999741089E-2</v>
      </c>
      <c r="D65" s="1">
        <v>18.3</v>
      </c>
      <c r="E65" s="3">
        <f t="shared" si="1"/>
        <v>4.390779363337094E-3</v>
      </c>
    </row>
    <row r="66" spans="1:5" x14ac:dyDescent="0.35">
      <c r="A66" s="2">
        <v>41731</v>
      </c>
      <c r="B66" s="1">
        <v>704.27</v>
      </c>
      <c r="C66" s="3">
        <f t="shared" si="0"/>
        <v>-2.4645543264259842E-3</v>
      </c>
      <c r="D66" s="1">
        <v>18.11</v>
      </c>
      <c r="E66" s="3">
        <f t="shared" si="1"/>
        <v>-1.0382513661202256E-2</v>
      </c>
    </row>
    <row r="67" spans="1:5" x14ac:dyDescent="0.35">
      <c r="A67" s="2">
        <v>41732</v>
      </c>
      <c r="B67" s="1">
        <v>713</v>
      </c>
      <c r="C67" s="3">
        <f t="shared" ref="C67:C130" si="2">(B67-B66)/B66</f>
        <v>1.2395814105385745E-2</v>
      </c>
      <c r="D67" s="1">
        <v>18.14</v>
      </c>
      <c r="E67" s="3">
        <f t="shared" ref="E67:E130" si="3">(D67-D66)/D66</f>
        <v>1.6565433462176222E-3</v>
      </c>
    </row>
    <row r="68" spans="1:5" x14ac:dyDescent="0.35">
      <c r="A68" s="2">
        <v>41733</v>
      </c>
      <c r="B68" s="1">
        <v>722.92</v>
      </c>
      <c r="C68" s="3">
        <f t="shared" si="2"/>
        <v>1.3913043478260813E-2</v>
      </c>
      <c r="D68" s="1">
        <v>18.52</v>
      </c>
      <c r="E68" s="3">
        <f t="shared" si="3"/>
        <v>2.094818081587646E-2</v>
      </c>
    </row>
    <row r="69" spans="1:5" x14ac:dyDescent="0.35">
      <c r="A69" s="2">
        <v>41736</v>
      </c>
      <c r="B69" s="1">
        <v>722.05</v>
      </c>
      <c r="C69" s="3">
        <f t="shared" si="2"/>
        <v>-1.2034526641952147E-3</v>
      </c>
      <c r="D69" s="1">
        <v>18.579999999999998</v>
      </c>
      <c r="E69" s="3">
        <f t="shared" si="3"/>
        <v>3.2397408207342723E-3</v>
      </c>
    </row>
    <row r="70" spans="1:5" x14ac:dyDescent="0.35">
      <c r="A70" s="2">
        <v>41737</v>
      </c>
      <c r="B70" s="1">
        <v>735.88</v>
      </c>
      <c r="C70" s="3">
        <f t="shared" si="2"/>
        <v>1.915379821342018E-2</v>
      </c>
      <c r="D70" s="1">
        <v>18.690000000000001</v>
      </c>
      <c r="E70" s="3">
        <f t="shared" si="3"/>
        <v>5.9203444564048975E-3</v>
      </c>
    </row>
    <row r="71" spans="1:5" x14ac:dyDescent="0.35">
      <c r="A71" s="2">
        <v>41738</v>
      </c>
      <c r="B71" s="1">
        <v>721.71</v>
      </c>
      <c r="C71" s="3">
        <f t="shared" si="2"/>
        <v>-1.9255856933195575E-2</v>
      </c>
      <c r="D71" s="1">
        <v>18.48</v>
      </c>
      <c r="E71" s="3">
        <f t="shared" si="3"/>
        <v>-1.123595505617982E-2</v>
      </c>
    </row>
    <row r="72" spans="1:5" x14ac:dyDescent="0.35">
      <c r="A72" s="2">
        <v>41739</v>
      </c>
      <c r="B72" s="1">
        <v>728.84</v>
      </c>
      <c r="C72" s="3">
        <f t="shared" si="2"/>
        <v>9.8793144060633706E-3</v>
      </c>
      <c r="D72" s="1">
        <v>18.28</v>
      </c>
      <c r="E72" s="3">
        <f t="shared" si="3"/>
        <v>-1.0822510822510784E-2</v>
      </c>
    </row>
    <row r="73" spans="1:5" x14ac:dyDescent="0.35">
      <c r="A73" s="2">
        <v>41740</v>
      </c>
      <c r="B73" s="1">
        <v>724.81</v>
      </c>
      <c r="C73" s="3">
        <f t="shared" si="2"/>
        <v>-5.5293342846167697E-3</v>
      </c>
      <c r="D73" s="1">
        <v>18.18</v>
      </c>
      <c r="E73" s="3">
        <f t="shared" si="3"/>
        <v>-5.4704595185996394E-3</v>
      </c>
    </row>
    <row r="74" spans="1:5" x14ac:dyDescent="0.35">
      <c r="A74" s="2">
        <v>41743</v>
      </c>
      <c r="B74" s="1">
        <v>734.67</v>
      </c>
      <c r="C74" s="3">
        <f t="shared" si="2"/>
        <v>1.3603565072225845E-2</v>
      </c>
      <c r="D74" s="1">
        <v>18.52</v>
      </c>
      <c r="E74" s="3">
        <f t="shared" si="3"/>
        <v>1.8701870187018695E-2</v>
      </c>
    </row>
    <row r="75" spans="1:5" x14ac:dyDescent="0.35">
      <c r="A75" s="2">
        <v>41744</v>
      </c>
      <c r="B75" s="1">
        <v>722.05</v>
      </c>
      <c r="C75" s="3">
        <f t="shared" si="2"/>
        <v>-1.7177780500088481E-2</v>
      </c>
      <c r="D75" s="1">
        <v>18.05</v>
      </c>
      <c r="E75" s="3">
        <f t="shared" si="3"/>
        <v>-2.5377969762418944E-2</v>
      </c>
    </row>
    <row r="76" spans="1:5" x14ac:dyDescent="0.35">
      <c r="A76" s="2">
        <v>41745</v>
      </c>
      <c r="B76" s="1">
        <v>721.86</v>
      </c>
      <c r="C76" s="3">
        <f t="shared" si="2"/>
        <v>-2.6313967176780123E-4</v>
      </c>
      <c r="D76" s="1">
        <v>17.97</v>
      </c>
      <c r="E76" s="3">
        <f t="shared" si="3"/>
        <v>-4.4321329639890215E-3</v>
      </c>
    </row>
    <row r="77" spans="1:5" x14ac:dyDescent="0.35">
      <c r="A77" s="2">
        <v>41746</v>
      </c>
      <c r="B77" s="1">
        <v>733.15</v>
      </c>
      <c r="C77" s="3">
        <f t="shared" si="2"/>
        <v>1.5640151829994686E-2</v>
      </c>
      <c r="D77" s="1">
        <v>18.54</v>
      </c>
      <c r="E77" s="3">
        <f t="shared" si="3"/>
        <v>3.1719532554257114E-2</v>
      </c>
    </row>
    <row r="78" spans="1:5" x14ac:dyDescent="0.35">
      <c r="A78" s="2">
        <v>41747</v>
      </c>
      <c r="B78" s="1">
        <v>732.6</v>
      </c>
      <c r="C78" s="3">
        <f t="shared" si="2"/>
        <v>-7.5018754688665969E-4</v>
      </c>
      <c r="D78" s="1">
        <v>18.309999999999999</v>
      </c>
      <c r="E78" s="3">
        <f t="shared" si="3"/>
        <v>-1.2405609492988157E-2</v>
      </c>
    </row>
    <row r="79" spans="1:5" x14ac:dyDescent="0.35">
      <c r="A79" s="2">
        <v>41750</v>
      </c>
      <c r="B79" s="1">
        <v>732.96</v>
      </c>
      <c r="C79" s="3">
        <f t="shared" si="2"/>
        <v>4.9140049140051004E-4</v>
      </c>
      <c r="D79" s="1">
        <v>18.350000000000001</v>
      </c>
      <c r="E79" s="3">
        <f t="shared" si="3"/>
        <v>2.1845985800110707E-3</v>
      </c>
    </row>
    <row r="80" spans="1:5" x14ac:dyDescent="0.35">
      <c r="A80" s="2">
        <v>41751</v>
      </c>
      <c r="B80" s="1">
        <v>730.5</v>
      </c>
      <c r="C80" s="3">
        <f t="shared" si="2"/>
        <v>-3.356254092992846E-3</v>
      </c>
      <c r="D80" s="1">
        <v>18.22</v>
      </c>
      <c r="E80" s="3">
        <f t="shared" si="3"/>
        <v>-7.0844686648502747E-3</v>
      </c>
    </row>
    <row r="81" spans="1:5" x14ac:dyDescent="0.35">
      <c r="A81" s="2">
        <v>41753</v>
      </c>
      <c r="B81" s="1">
        <v>722.97</v>
      </c>
      <c r="C81" s="3">
        <f t="shared" si="2"/>
        <v>-1.0308008213552324E-2</v>
      </c>
      <c r="D81" s="1">
        <v>18.18</v>
      </c>
      <c r="E81" s="3">
        <f t="shared" si="3"/>
        <v>-2.1953896816684494E-3</v>
      </c>
    </row>
    <row r="82" spans="1:5" x14ac:dyDescent="0.35">
      <c r="A82" s="2">
        <v>41754</v>
      </c>
      <c r="B82" s="1">
        <v>713.27</v>
      </c>
      <c r="C82" s="3">
        <f t="shared" si="2"/>
        <v>-1.3416877602113566E-2</v>
      </c>
      <c r="D82" s="1">
        <v>17.96</v>
      </c>
      <c r="E82" s="3">
        <f t="shared" si="3"/>
        <v>-1.2101210121012038E-2</v>
      </c>
    </row>
    <row r="83" spans="1:5" x14ac:dyDescent="0.35">
      <c r="A83" s="2">
        <v>41757</v>
      </c>
      <c r="B83" s="1">
        <v>722.83</v>
      </c>
      <c r="C83" s="3">
        <f t="shared" si="2"/>
        <v>1.3403059150111541E-2</v>
      </c>
      <c r="D83" s="1">
        <v>17.88</v>
      </c>
      <c r="E83" s="3">
        <f t="shared" si="3"/>
        <v>-4.4543429844099026E-3</v>
      </c>
    </row>
    <row r="84" spans="1:5" x14ac:dyDescent="0.35">
      <c r="A84" s="2">
        <v>41758</v>
      </c>
      <c r="B84" s="1">
        <v>722.38</v>
      </c>
      <c r="C84" s="3">
        <f t="shared" si="2"/>
        <v>-6.2255302076566477E-4</v>
      </c>
      <c r="D84" s="1">
        <v>17.96</v>
      </c>
      <c r="E84" s="3">
        <f t="shared" si="3"/>
        <v>4.4742729306488736E-3</v>
      </c>
    </row>
    <row r="85" spans="1:5" x14ac:dyDescent="0.35">
      <c r="A85" s="2">
        <v>41759</v>
      </c>
      <c r="B85" s="1">
        <v>737.12</v>
      </c>
      <c r="C85" s="3">
        <f t="shared" si="2"/>
        <v>2.040477311110497E-2</v>
      </c>
      <c r="D85" s="1">
        <v>18.43</v>
      </c>
      <c r="E85" s="3">
        <f t="shared" si="3"/>
        <v>2.6169265033407507E-2</v>
      </c>
    </row>
    <row r="86" spans="1:5" x14ac:dyDescent="0.35">
      <c r="A86" s="2">
        <v>41761</v>
      </c>
      <c r="B86" s="1">
        <v>749.26</v>
      </c>
      <c r="C86" s="3">
        <f t="shared" si="2"/>
        <v>1.6469502930323402E-2</v>
      </c>
      <c r="D86" s="1">
        <v>18.52</v>
      </c>
      <c r="E86" s="3">
        <f t="shared" si="3"/>
        <v>4.8833423765599487E-3</v>
      </c>
    </row>
    <row r="87" spans="1:5" x14ac:dyDescent="0.35">
      <c r="A87" s="2">
        <v>41764</v>
      </c>
      <c r="B87" s="1">
        <v>745.44</v>
      </c>
      <c r="C87" s="3">
        <f t="shared" si="2"/>
        <v>-5.0983637188691993E-3</v>
      </c>
      <c r="D87" s="1">
        <v>18.329999999999998</v>
      </c>
      <c r="E87" s="3">
        <f t="shared" si="3"/>
        <v>-1.0259179265658816E-2</v>
      </c>
    </row>
    <row r="88" spans="1:5" x14ac:dyDescent="0.35">
      <c r="A88" s="2">
        <v>41765</v>
      </c>
      <c r="B88" s="1">
        <v>749.53</v>
      </c>
      <c r="C88" s="3">
        <f t="shared" si="2"/>
        <v>5.4866924232666852E-3</v>
      </c>
      <c r="D88" s="1">
        <v>18.559999999999999</v>
      </c>
      <c r="E88" s="3">
        <f t="shared" si="3"/>
        <v>1.2547735951991296E-2</v>
      </c>
    </row>
    <row r="89" spans="1:5" x14ac:dyDescent="0.35">
      <c r="A89" s="2">
        <v>41766</v>
      </c>
      <c r="B89" s="1">
        <v>747.74</v>
      </c>
      <c r="C89" s="3">
        <f t="shared" si="2"/>
        <v>-2.3881632489693057E-3</v>
      </c>
      <c r="D89" s="1">
        <v>18.54</v>
      </c>
      <c r="E89" s="3">
        <f t="shared" si="3"/>
        <v>-1.0775862068965287E-3</v>
      </c>
    </row>
    <row r="90" spans="1:5" x14ac:dyDescent="0.35">
      <c r="A90" s="2">
        <v>41767</v>
      </c>
      <c r="B90" s="1">
        <v>755.55</v>
      </c>
      <c r="C90" s="3">
        <f t="shared" si="2"/>
        <v>1.0444807018482287E-2</v>
      </c>
      <c r="D90" s="1">
        <v>18.82</v>
      </c>
      <c r="E90" s="3">
        <f t="shared" si="3"/>
        <v>1.5102481121898661E-2</v>
      </c>
    </row>
    <row r="91" spans="1:5" x14ac:dyDescent="0.35">
      <c r="A91" s="2">
        <v>41768</v>
      </c>
      <c r="B91" s="1">
        <v>753.64</v>
      </c>
      <c r="C91" s="3">
        <f t="shared" si="2"/>
        <v>-2.5279597644099904E-3</v>
      </c>
      <c r="D91" s="1">
        <v>18.47</v>
      </c>
      <c r="E91" s="3">
        <f t="shared" si="3"/>
        <v>-1.8597236981934186E-2</v>
      </c>
    </row>
    <row r="92" spans="1:5" x14ac:dyDescent="0.35">
      <c r="A92" s="2">
        <v>41771</v>
      </c>
      <c r="B92" s="1">
        <v>757.26</v>
      </c>
      <c r="C92" s="3">
        <f t="shared" si="2"/>
        <v>4.8033543867098414E-3</v>
      </c>
      <c r="D92" s="1">
        <v>18.47</v>
      </c>
      <c r="E92" s="3">
        <f t="shared" si="3"/>
        <v>0</v>
      </c>
    </row>
    <row r="93" spans="1:5" x14ac:dyDescent="0.35">
      <c r="A93" s="2">
        <v>41772</v>
      </c>
      <c r="B93" s="1">
        <v>755.68</v>
      </c>
      <c r="C93" s="3">
        <f t="shared" si="2"/>
        <v>-2.0864696405462338E-3</v>
      </c>
      <c r="D93" s="1">
        <v>18.48</v>
      </c>
      <c r="E93" s="3">
        <f t="shared" si="3"/>
        <v>5.4141851651334945E-4</v>
      </c>
    </row>
    <row r="94" spans="1:5" x14ac:dyDescent="0.35">
      <c r="A94" s="2">
        <v>41773</v>
      </c>
      <c r="B94" s="1">
        <v>758.12</v>
      </c>
      <c r="C94" s="3">
        <f t="shared" si="2"/>
        <v>3.2288799491849126E-3</v>
      </c>
      <c r="D94" s="1">
        <v>18.37</v>
      </c>
      <c r="E94" s="3">
        <f t="shared" si="3"/>
        <v>-5.9523809523809217E-3</v>
      </c>
    </row>
    <row r="95" spans="1:5" x14ac:dyDescent="0.35">
      <c r="A95" s="2">
        <v>41774</v>
      </c>
      <c r="B95" s="1">
        <v>750.54</v>
      </c>
      <c r="C95" s="3">
        <f t="shared" si="2"/>
        <v>-9.9984171371287414E-3</v>
      </c>
      <c r="D95" s="1">
        <v>18.3</v>
      </c>
      <c r="E95" s="3">
        <f t="shared" si="3"/>
        <v>-3.810560696788257E-3</v>
      </c>
    </row>
    <row r="96" spans="1:5" x14ac:dyDescent="0.35">
      <c r="A96" s="2">
        <v>41775</v>
      </c>
      <c r="B96" s="1">
        <v>748.39</v>
      </c>
      <c r="C96" s="3">
        <f t="shared" si="2"/>
        <v>-2.8646041516774286E-3</v>
      </c>
      <c r="D96" s="1">
        <v>18.05</v>
      </c>
      <c r="E96" s="3">
        <f t="shared" si="3"/>
        <v>-1.3661202185792349E-2</v>
      </c>
    </row>
    <row r="97" spans="1:5" x14ac:dyDescent="0.35">
      <c r="A97" s="2">
        <v>41779</v>
      </c>
      <c r="B97" s="1">
        <v>750.83</v>
      </c>
      <c r="C97" s="3">
        <f t="shared" si="2"/>
        <v>3.2603321797459272E-3</v>
      </c>
      <c r="D97" s="1">
        <v>17.63</v>
      </c>
      <c r="E97" s="3">
        <f t="shared" si="3"/>
        <v>-2.3268698060941923E-2</v>
      </c>
    </row>
    <row r="98" spans="1:5" x14ac:dyDescent="0.35">
      <c r="A98" s="2">
        <v>41780</v>
      </c>
      <c r="B98" s="1">
        <v>762.13</v>
      </c>
      <c r="C98" s="3">
        <f t="shared" si="2"/>
        <v>1.5050011320804914E-2</v>
      </c>
      <c r="D98" s="1">
        <v>17.88</v>
      </c>
      <c r="E98" s="3">
        <f t="shared" si="3"/>
        <v>1.4180374361883154E-2</v>
      </c>
    </row>
    <row r="99" spans="1:5" x14ac:dyDescent="0.35">
      <c r="A99" s="2">
        <v>41781</v>
      </c>
      <c r="B99" s="1">
        <v>777.06</v>
      </c>
      <c r="C99" s="3">
        <f t="shared" si="2"/>
        <v>1.9589833755395997E-2</v>
      </c>
      <c r="D99" s="1">
        <v>18.190000000000001</v>
      </c>
      <c r="E99" s="3">
        <f t="shared" si="3"/>
        <v>1.7337807606264109E-2</v>
      </c>
    </row>
    <row r="100" spans="1:5" x14ac:dyDescent="0.35">
      <c r="A100" s="2">
        <v>41782</v>
      </c>
      <c r="B100" s="1">
        <v>777.23</v>
      </c>
      <c r="C100" s="3">
        <f t="shared" si="2"/>
        <v>2.1877332509725474E-4</v>
      </c>
      <c r="D100" s="1">
        <v>18</v>
      </c>
      <c r="E100" s="3">
        <f t="shared" si="3"/>
        <v>-1.0445299615173242E-2</v>
      </c>
    </row>
    <row r="101" spans="1:5" x14ac:dyDescent="0.35">
      <c r="A101" s="2">
        <v>41785</v>
      </c>
      <c r="B101" s="1">
        <v>782.52</v>
      </c>
      <c r="C101" s="3">
        <f t="shared" si="2"/>
        <v>6.8062220964192881E-3</v>
      </c>
      <c r="D101" s="1">
        <v>18</v>
      </c>
      <c r="E101" s="3">
        <f t="shared" si="3"/>
        <v>0</v>
      </c>
    </row>
    <row r="102" spans="1:5" x14ac:dyDescent="0.35">
      <c r="A102" s="2">
        <v>41786</v>
      </c>
      <c r="B102" s="1">
        <v>772.4</v>
      </c>
      <c r="C102" s="3">
        <f t="shared" si="2"/>
        <v>-1.2932576803148807E-2</v>
      </c>
      <c r="D102" s="1">
        <v>17.329999999999998</v>
      </c>
      <c r="E102" s="3">
        <f t="shared" si="3"/>
        <v>-3.7222222222222316E-2</v>
      </c>
    </row>
    <row r="103" spans="1:5" x14ac:dyDescent="0.35">
      <c r="A103" s="2">
        <v>41787</v>
      </c>
      <c r="B103" s="1">
        <v>776.95</v>
      </c>
      <c r="C103" s="3">
        <f t="shared" si="2"/>
        <v>5.890730191610653E-3</v>
      </c>
      <c r="D103" s="1">
        <v>17.71</v>
      </c>
      <c r="E103" s="3">
        <f t="shared" si="3"/>
        <v>2.192729371032906E-2</v>
      </c>
    </row>
    <row r="104" spans="1:5" x14ac:dyDescent="0.35">
      <c r="A104" s="2">
        <v>41788</v>
      </c>
      <c r="B104" s="1">
        <v>789.33</v>
      </c>
      <c r="C104" s="3">
        <f t="shared" si="2"/>
        <v>1.5934101293519524E-2</v>
      </c>
      <c r="D104" s="1">
        <v>17.79</v>
      </c>
      <c r="E104" s="3">
        <f t="shared" si="3"/>
        <v>4.5172219085261598E-3</v>
      </c>
    </row>
    <row r="105" spans="1:5" x14ac:dyDescent="0.35">
      <c r="A105" s="2">
        <v>41789</v>
      </c>
      <c r="B105" s="1">
        <v>788.62</v>
      </c>
      <c r="C105" s="3">
        <f t="shared" si="2"/>
        <v>-8.9949704179498606E-4</v>
      </c>
      <c r="D105" s="1">
        <v>17.600000000000001</v>
      </c>
      <c r="E105" s="3">
        <f t="shared" si="3"/>
        <v>-1.0680157391793016E-2</v>
      </c>
    </row>
    <row r="106" spans="1:5" x14ac:dyDescent="0.35">
      <c r="A106" s="2">
        <v>41792</v>
      </c>
      <c r="B106" s="1">
        <v>782.78</v>
      </c>
      <c r="C106" s="3">
        <f t="shared" si="2"/>
        <v>-7.4053409753747452E-3</v>
      </c>
      <c r="D106" s="1">
        <v>17.63</v>
      </c>
      <c r="E106" s="3">
        <f t="shared" si="3"/>
        <v>1.7045454545453172E-3</v>
      </c>
    </row>
    <row r="107" spans="1:5" x14ac:dyDescent="0.35">
      <c r="A107" s="2">
        <v>41793</v>
      </c>
      <c r="B107" s="1">
        <v>784.63</v>
      </c>
      <c r="C107" s="3">
        <f t="shared" si="2"/>
        <v>2.3633715731112481E-3</v>
      </c>
      <c r="D107" s="1">
        <v>18</v>
      </c>
      <c r="E107" s="3">
        <f t="shared" si="3"/>
        <v>2.0986954055587124E-2</v>
      </c>
    </row>
    <row r="108" spans="1:5" x14ac:dyDescent="0.35">
      <c r="A108" s="2">
        <v>41794</v>
      </c>
      <c r="B108" s="1">
        <v>780.77</v>
      </c>
      <c r="C108" s="3">
        <f t="shared" si="2"/>
        <v>-4.919516205090315E-3</v>
      </c>
      <c r="D108" s="1">
        <v>18.440000000000001</v>
      </c>
      <c r="E108" s="3">
        <f t="shared" si="3"/>
        <v>2.4444444444444515E-2</v>
      </c>
    </row>
    <row r="109" spans="1:5" x14ac:dyDescent="0.35">
      <c r="A109" s="2">
        <v>41795</v>
      </c>
      <c r="B109" s="1">
        <v>794.09</v>
      </c>
      <c r="C109" s="3">
        <f t="shared" si="2"/>
        <v>1.7060081714205273E-2</v>
      </c>
      <c r="D109" s="1">
        <v>18.72</v>
      </c>
      <c r="E109" s="3">
        <f t="shared" si="3"/>
        <v>1.5184381778741733E-2</v>
      </c>
    </row>
    <row r="110" spans="1:5" x14ac:dyDescent="0.35">
      <c r="A110" s="2">
        <v>41796</v>
      </c>
      <c r="B110" s="1">
        <v>800.12</v>
      </c>
      <c r="C110" s="3">
        <f t="shared" si="2"/>
        <v>7.5935977030311078E-3</v>
      </c>
      <c r="D110" s="1">
        <v>18.63</v>
      </c>
      <c r="E110" s="3">
        <f t="shared" si="3"/>
        <v>-4.8076923076923002E-3</v>
      </c>
    </row>
    <row r="111" spans="1:5" x14ac:dyDescent="0.35">
      <c r="A111" s="2">
        <v>41799</v>
      </c>
      <c r="B111" s="1">
        <v>803.62</v>
      </c>
      <c r="C111" s="3">
        <f t="shared" si="2"/>
        <v>4.3743438484227367E-3</v>
      </c>
      <c r="D111" s="1">
        <v>18.59</v>
      </c>
      <c r="E111" s="3">
        <f t="shared" si="3"/>
        <v>-2.1470746108426812E-3</v>
      </c>
    </row>
    <row r="112" spans="1:5" x14ac:dyDescent="0.35">
      <c r="A112" s="2">
        <v>41800</v>
      </c>
      <c r="B112" s="1">
        <v>812.22</v>
      </c>
      <c r="C112" s="3">
        <f t="shared" si="2"/>
        <v>1.0701575371444243E-2</v>
      </c>
      <c r="D112" s="1">
        <v>18.670000000000002</v>
      </c>
      <c r="E112" s="3">
        <f t="shared" si="3"/>
        <v>4.3033889187736336E-3</v>
      </c>
    </row>
    <row r="113" spans="1:5" x14ac:dyDescent="0.35">
      <c r="A113" s="2">
        <v>41801</v>
      </c>
      <c r="B113" s="1">
        <v>786.17</v>
      </c>
      <c r="C113" s="3">
        <f t="shared" si="2"/>
        <v>-3.2072591169880163E-2</v>
      </c>
      <c r="D113" s="1">
        <v>18.260000000000002</v>
      </c>
      <c r="E113" s="3">
        <f t="shared" si="3"/>
        <v>-2.1960364220674884E-2</v>
      </c>
    </row>
    <row r="114" spans="1:5" x14ac:dyDescent="0.35">
      <c r="A114" s="2">
        <v>41802</v>
      </c>
      <c r="B114" s="1">
        <v>794.29</v>
      </c>
      <c r="C114" s="3">
        <f t="shared" si="2"/>
        <v>1.0328554892707691E-2</v>
      </c>
      <c r="D114" s="1">
        <v>18.670000000000002</v>
      </c>
      <c r="E114" s="3">
        <f t="shared" si="3"/>
        <v>2.2453450164293544E-2</v>
      </c>
    </row>
    <row r="115" spans="1:5" x14ac:dyDescent="0.35">
      <c r="A115" s="2">
        <v>41803</v>
      </c>
      <c r="B115" s="1">
        <v>786.38</v>
      </c>
      <c r="C115" s="3">
        <f t="shared" si="2"/>
        <v>-9.958579360183269E-3</v>
      </c>
      <c r="D115" s="1">
        <v>18.59</v>
      </c>
      <c r="E115" s="3">
        <f t="shared" si="3"/>
        <v>-4.2849491162293436E-3</v>
      </c>
    </row>
    <row r="116" spans="1:5" x14ac:dyDescent="0.35">
      <c r="A116" s="2">
        <v>41806</v>
      </c>
      <c r="B116" s="1">
        <v>773.19</v>
      </c>
      <c r="C116" s="3">
        <f t="shared" si="2"/>
        <v>-1.6773061369821131E-2</v>
      </c>
      <c r="D116" s="1">
        <v>18.8</v>
      </c>
      <c r="E116" s="3">
        <f t="shared" si="3"/>
        <v>1.1296395911780574E-2</v>
      </c>
    </row>
    <row r="117" spans="1:5" x14ac:dyDescent="0.35">
      <c r="A117" s="2">
        <v>41807</v>
      </c>
      <c r="B117" s="1">
        <v>777.11</v>
      </c>
      <c r="C117" s="3">
        <f t="shared" si="2"/>
        <v>5.0699051979461174E-3</v>
      </c>
      <c r="D117" s="1">
        <v>18.46</v>
      </c>
      <c r="E117" s="3">
        <f t="shared" si="3"/>
        <v>-1.8085106382978715E-2</v>
      </c>
    </row>
    <row r="118" spans="1:5" x14ac:dyDescent="0.35">
      <c r="A118" s="2">
        <v>41808</v>
      </c>
      <c r="B118" s="1">
        <v>777.89</v>
      </c>
      <c r="C118" s="3">
        <f t="shared" si="2"/>
        <v>1.0037189072331751E-3</v>
      </c>
      <c r="D118" s="1">
        <v>18.489999999999998</v>
      </c>
      <c r="E118" s="3">
        <f t="shared" si="3"/>
        <v>1.6251354279521984E-3</v>
      </c>
    </row>
    <row r="119" spans="1:5" x14ac:dyDescent="0.35">
      <c r="A119" s="2">
        <v>41809</v>
      </c>
      <c r="B119" s="1">
        <v>787.28</v>
      </c>
      <c r="C119" s="3">
        <f t="shared" si="2"/>
        <v>1.2071115453341715E-2</v>
      </c>
      <c r="D119" s="1">
        <v>18.97</v>
      </c>
      <c r="E119" s="3">
        <f t="shared" si="3"/>
        <v>2.5959978366684719E-2</v>
      </c>
    </row>
    <row r="120" spans="1:5" x14ac:dyDescent="0.35">
      <c r="A120" s="2">
        <v>41810</v>
      </c>
      <c r="B120" s="1">
        <v>781.09</v>
      </c>
      <c r="C120" s="3">
        <f t="shared" si="2"/>
        <v>-7.862513972157226E-3</v>
      </c>
      <c r="D120" s="1">
        <v>18.84</v>
      </c>
      <c r="E120" s="3">
        <f t="shared" si="3"/>
        <v>-6.8529256721138118E-3</v>
      </c>
    </row>
    <row r="121" spans="1:5" x14ac:dyDescent="0.35">
      <c r="A121" s="2">
        <v>41813</v>
      </c>
      <c r="B121" s="1">
        <v>789.95</v>
      </c>
      <c r="C121" s="3">
        <f t="shared" si="2"/>
        <v>1.1343123071605081E-2</v>
      </c>
      <c r="D121" s="1">
        <v>18.91</v>
      </c>
      <c r="E121" s="3">
        <f t="shared" si="3"/>
        <v>3.71549893842889E-3</v>
      </c>
    </row>
    <row r="122" spans="1:5" x14ac:dyDescent="0.35">
      <c r="A122" s="2">
        <v>41814</v>
      </c>
      <c r="B122" s="1">
        <v>786.82</v>
      </c>
      <c r="C122" s="3">
        <f t="shared" si="2"/>
        <v>-3.962276093423628E-3</v>
      </c>
      <c r="D122" s="1">
        <v>18.91</v>
      </c>
      <c r="E122" s="3">
        <f t="shared" si="3"/>
        <v>0</v>
      </c>
    </row>
    <row r="123" spans="1:5" x14ac:dyDescent="0.35">
      <c r="A123" s="2">
        <v>41815</v>
      </c>
      <c r="B123" s="1">
        <v>786.83</v>
      </c>
      <c r="C123" s="3">
        <f t="shared" si="2"/>
        <v>1.2709387153339906E-5</v>
      </c>
      <c r="D123" s="1">
        <v>18.8</v>
      </c>
      <c r="E123" s="3">
        <f t="shared" si="3"/>
        <v>-5.8170280274986476E-3</v>
      </c>
    </row>
    <row r="124" spans="1:5" x14ac:dyDescent="0.35">
      <c r="A124" s="2">
        <v>41816</v>
      </c>
      <c r="B124" s="1">
        <v>778.54</v>
      </c>
      <c r="C124" s="3">
        <f t="shared" si="2"/>
        <v>-1.0535948044685736E-2</v>
      </c>
      <c r="D124" s="1">
        <v>18.63</v>
      </c>
      <c r="E124" s="3">
        <f t="shared" si="3"/>
        <v>-9.0425531914894528E-3</v>
      </c>
    </row>
    <row r="125" spans="1:5" x14ac:dyDescent="0.35">
      <c r="A125" s="2">
        <v>41817</v>
      </c>
      <c r="B125" s="1">
        <v>782.22</v>
      </c>
      <c r="C125" s="3">
        <f t="shared" si="2"/>
        <v>4.7267963110438306E-3</v>
      </c>
      <c r="D125" s="1">
        <v>18.72</v>
      </c>
      <c r="E125" s="3">
        <f t="shared" si="3"/>
        <v>4.8309178743961281E-3</v>
      </c>
    </row>
    <row r="126" spans="1:5" x14ac:dyDescent="0.35">
      <c r="A126" s="2">
        <v>41820</v>
      </c>
      <c r="B126" s="1">
        <v>782.52</v>
      </c>
      <c r="C126" s="3">
        <f t="shared" si="2"/>
        <v>3.8352381682896691E-4</v>
      </c>
      <c r="D126" s="1">
        <v>18.57</v>
      </c>
      <c r="E126" s="3">
        <f t="shared" si="3"/>
        <v>-8.0128205128204375E-3</v>
      </c>
    </row>
    <row r="127" spans="1:5" x14ac:dyDescent="0.35">
      <c r="A127" s="2">
        <v>41821</v>
      </c>
      <c r="B127" s="1">
        <v>769.37</v>
      </c>
      <c r="C127" s="3">
        <f t="shared" si="2"/>
        <v>-1.6804682308439373E-2</v>
      </c>
      <c r="D127" s="1">
        <v>18.55</v>
      </c>
      <c r="E127" s="3">
        <f t="shared" si="3"/>
        <v>-1.0770059235325564E-3</v>
      </c>
    </row>
    <row r="128" spans="1:5" x14ac:dyDescent="0.35">
      <c r="A128" s="2">
        <v>41822</v>
      </c>
      <c r="B128" s="1">
        <v>766.81</v>
      </c>
      <c r="C128" s="3">
        <f t="shared" si="2"/>
        <v>-3.327397741008954E-3</v>
      </c>
      <c r="D128" s="1">
        <v>18.38</v>
      </c>
      <c r="E128" s="3">
        <f t="shared" si="3"/>
        <v>-9.1644204851752935E-3</v>
      </c>
    </row>
    <row r="129" spans="1:5" x14ac:dyDescent="0.35">
      <c r="A129" s="2">
        <v>41823</v>
      </c>
      <c r="B129" s="1">
        <v>773.57</v>
      </c>
      <c r="C129" s="3">
        <f t="shared" si="2"/>
        <v>8.8157431436732756E-3</v>
      </c>
      <c r="D129" s="1">
        <v>18.489999999999998</v>
      </c>
      <c r="E129" s="3">
        <f t="shared" si="3"/>
        <v>5.9847660500543763E-3</v>
      </c>
    </row>
    <row r="130" spans="1:5" x14ac:dyDescent="0.35">
      <c r="A130" s="2">
        <v>41824</v>
      </c>
      <c r="B130" s="1">
        <v>773.9</v>
      </c>
      <c r="C130" s="3">
        <f t="shared" si="2"/>
        <v>4.2659358558362815E-4</v>
      </c>
      <c r="D130" s="1">
        <v>18.7</v>
      </c>
      <c r="E130" s="3">
        <f t="shared" si="3"/>
        <v>1.13574905354246E-2</v>
      </c>
    </row>
    <row r="131" spans="1:5" x14ac:dyDescent="0.35">
      <c r="A131" s="2">
        <v>41827</v>
      </c>
      <c r="B131" s="1">
        <v>787.33</v>
      </c>
      <c r="C131" s="3">
        <f t="shared" ref="C131:C194" si="4">(B131-B130)/B130</f>
        <v>1.7353663263987677E-2</v>
      </c>
      <c r="D131" s="1">
        <v>18.95</v>
      </c>
      <c r="E131" s="3">
        <f t="shared" ref="E131:E194" si="5">(D131-D130)/D130</f>
        <v>1.3368983957219251E-2</v>
      </c>
    </row>
    <row r="132" spans="1:5" x14ac:dyDescent="0.35">
      <c r="A132" s="2">
        <v>41828</v>
      </c>
      <c r="B132" s="1">
        <v>790.4</v>
      </c>
      <c r="C132" s="3">
        <f t="shared" si="4"/>
        <v>3.8992544422287176E-3</v>
      </c>
      <c r="D132" s="1">
        <v>19.329999999999998</v>
      </c>
      <c r="E132" s="3">
        <f t="shared" si="5"/>
        <v>2.0052770448548762E-2</v>
      </c>
    </row>
    <row r="133" spans="1:5" x14ac:dyDescent="0.35">
      <c r="A133" s="2">
        <v>41829</v>
      </c>
      <c r="B133" s="1">
        <v>791.99</v>
      </c>
      <c r="C133" s="3">
        <f t="shared" si="4"/>
        <v>2.0116396761134005E-3</v>
      </c>
      <c r="D133" s="1">
        <v>18.989999999999998</v>
      </c>
      <c r="E133" s="3">
        <f t="shared" si="5"/>
        <v>-1.7589239524055864E-2</v>
      </c>
    </row>
    <row r="134" spans="1:5" x14ac:dyDescent="0.35">
      <c r="A134" s="2">
        <v>41830</v>
      </c>
      <c r="B134" s="1">
        <v>783.33</v>
      </c>
      <c r="C134" s="3">
        <f t="shared" si="4"/>
        <v>-1.0934481495978443E-2</v>
      </c>
      <c r="D134" s="1">
        <v>19.11</v>
      </c>
      <c r="E134" s="3">
        <f t="shared" si="5"/>
        <v>6.3191153238547132E-3</v>
      </c>
    </row>
    <row r="135" spans="1:5" x14ac:dyDescent="0.35">
      <c r="A135" s="2">
        <v>41831</v>
      </c>
      <c r="B135" s="1">
        <v>791.23</v>
      </c>
      <c r="C135" s="3">
        <f t="shared" si="4"/>
        <v>1.0085149298507623E-2</v>
      </c>
      <c r="D135" s="1">
        <v>19.18</v>
      </c>
      <c r="E135" s="3">
        <f t="shared" si="5"/>
        <v>3.6630036630036782E-3</v>
      </c>
    </row>
    <row r="136" spans="1:5" x14ac:dyDescent="0.35">
      <c r="A136" s="2">
        <v>41834</v>
      </c>
      <c r="B136" s="1">
        <v>803.06</v>
      </c>
      <c r="C136" s="3">
        <f t="shared" si="4"/>
        <v>1.4951404774844138E-2</v>
      </c>
      <c r="D136" s="1">
        <v>19.3</v>
      </c>
      <c r="E136" s="3">
        <f t="shared" si="5"/>
        <v>6.2565172054223671E-3</v>
      </c>
    </row>
    <row r="137" spans="1:5" x14ac:dyDescent="0.35">
      <c r="A137" s="2">
        <v>41835</v>
      </c>
      <c r="B137" s="1">
        <v>808.73</v>
      </c>
      <c r="C137" s="3">
        <f t="shared" si="4"/>
        <v>7.0604936119344425E-3</v>
      </c>
      <c r="D137" s="1">
        <v>20.02</v>
      </c>
      <c r="E137" s="3">
        <f t="shared" si="5"/>
        <v>3.7305699481865226E-2</v>
      </c>
    </row>
    <row r="138" spans="1:5" x14ac:dyDescent="0.35">
      <c r="A138" s="2">
        <v>41836</v>
      </c>
      <c r="B138" s="1">
        <v>818.57</v>
      </c>
      <c r="C138" s="3">
        <f t="shared" si="4"/>
        <v>1.2167225155490747E-2</v>
      </c>
      <c r="D138" s="1">
        <v>20.18</v>
      </c>
      <c r="E138" s="3">
        <f t="shared" si="5"/>
        <v>7.9920079920079989E-3</v>
      </c>
    </row>
    <row r="139" spans="1:5" x14ac:dyDescent="0.35">
      <c r="A139" s="2">
        <v>41837</v>
      </c>
      <c r="B139" s="1">
        <v>813.98</v>
      </c>
      <c r="C139" s="3">
        <f t="shared" si="4"/>
        <v>-5.6073396288650107E-3</v>
      </c>
      <c r="D139" s="1">
        <v>20.329999999999998</v>
      </c>
      <c r="E139" s="3">
        <f t="shared" si="5"/>
        <v>7.4331020812685123E-3</v>
      </c>
    </row>
    <row r="140" spans="1:5" x14ac:dyDescent="0.35">
      <c r="A140" s="2">
        <v>41838</v>
      </c>
      <c r="B140" s="1">
        <v>818.81</v>
      </c>
      <c r="C140" s="3">
        <f t="shared" si="4"/>
        <v>5.9338067274379309E-3</v>
      </c>
      <c r="D140" s="1">
        <v>20.18</v>
      </c>
      <c r="E140" s="3">
        <f t="shared" si="5"/>
        <v>-7.3782587309394292E-3</v>
      </c>
    </row>
    <row r="141" spans="1:5" x14ac:dyDescent="0.35">
      <c r="A141" s="2">
        <v>41841</v>
      </c>
      <c r="B141" s="1">
        <v>818.41</v>
      </c>
      <c r="C141" s="3">
        <f t="shared" si="4"/>
        <v>-4.885138188346226E-4</v>
      </c>
      <c r="D141" s="1">
        <v>19.95</v>
      </c>
      <c r="E141" s="3">
        <f t="shared" si="5"/>
        <v>-1.1397423191278514E-2</v>
      </c>
    </row>
    <row r="142" spans="1:5" x14ac:dyDescent="0.35">
      <c r="A142" s="2">
        <v>41842</v>
      </c>
      <c r="B142" s="1">
        <v>820.84</v>
      </c>
      <c r="C142" s="3">
        <f t="shared" si="4"/>
        <v>2.9691719309393383E-3</v>
      </c>
      <c r="D142" s="1">
        <v>19.850000000000001</v>
      </c>
      <c r="E142" s="3">
        <f t="shared" si="5"/>
        <v>-5.012531328320695E-3</v>
      </c>
    </row>
    <row r="143" spans="1:5" x14ac:dyDescent="0.35">
      <c r="A143" s="2">
        <v>41843</v>
      </c>
      <c r="B143" s="1">
        <v>823.93</v>
      </c>
      <c r="C143" s="3">
        <f t="shared" si="4"/>
        <v>3.7644364309730497E-3</v>
      </c>
      <c r="D143" s="1">
        <v>19.77</v>
      </c>
      <c r="E143" s="3">
        <f t="shared" si="5"/>
        <v>-4.0302267002519819E-3</v>
      </c>
    </row>
    <row r="144" spans="1:5" x14ac:dyDescent="0.35">
      <c r="A144" s="2">
        <v>41844</v>
      </c>
      <c r="B144" s="1">
        <v>833.07</v>
      </c>
      <c r="C144" s="3">
        <f t="shared" si="4"/>
        <v>1.1093175391113444E-2</v>
      </c>
      <c r="D144" s="1">
        <v>19.79</v>
      </c>
      <c r="E144" s="3">
        <f t="shared" si="5"/>
        <v>1.0116337885685165E-3</v>
      </c>
    </row>
    <row r="145" spans="1:5" x14ac:dyDescent="0.35">
      <c r="A145" s="2">
        <v>41845</v>
      </c>
      <c r="B145" s="1">
        <v>836.62</v>
      </c>
      <c r="C145" s="3">
        <f t="shared" si="4"/>
        <v>4.2613465855209694E-3</v>
      </c>
      <c r="D145" s="1">
        <v>19.829999999999998</v>
      </c>
      <c r="E145" s="3">
        <f t="shared" si="5"/>
        <v>2.0212228398180467E-3</v>
      </c>
    </row>
    <row r="146" spans="1:5" x14ac:dyDescent="0.35">
      <c r="A146" s="2">
        <v>41851</v>
      </c>
      <c r="B146" s="1">
        <v>817.02</v>
      </c>
      <c r="C146" s="3">
        <f t="shared" si="4"/>
        <v>-2.342760153952813E-2</v>
      </c>
      <c r="D146" s="1">
        <v>19.41</v>
      </c>
      <c r="E146" s="3">
        <f t="shared" si="5"/>
        <v>-2.118003025718599E-2</v>
      </c>
    </row>
    <row r="147" spans="1:5" x14ac:dyDescent="0.35">
      <c r="A147" s="2">
        <v>41852</v>
      </c>
      <c r="B147" s="1">
        <v>816.34</v>
      </c>
      <c r="C147" s="3">
        <f t="shared" si="4"/>
        <v>-8.3229296712436659E-4</v>
      </c>
      <c r="D147" s="1">
        <v>19.16</v>
      </c>
      <c r="E147" s="3">
        <f t="shared" si="5"/>
        <v>-1.287995878413189E-2</v>
      </c>
    </row>
    <row r="148" spans="1:5" x14ac:dyDescent="0.35">
      <c r="A148" s="2">
        <v>41855</v>
      </c>
      <c r="B148" s="1">
        <v>814.7</v>
      </c>
      <c r="C148" s="3">
        <f t="shared" si="4"/>
        <v>-2.0089668520469244E-3</v>
      </c>
      <c r="D148" s="1">
        <v>19.53</v>
      </c>
      <c r="E148" s="3">
        <f t="shared" si="5"/>
        <v>1.931106471816289E-2</v>
      </c>
    </row>
    <row r="149" spans="1:5" x14ac:dyDescent="0.35">
      <c r="A149" s="2">
        <v>41856</v>
      </c>
      <c r="B149" s="1">
        <v>802.77</v>
      </c>
      <c r="C149" s="3">
        <f t="shared" si="4"/>
        <v>-1.4643427028354073E-2</v>
      </c>
      <c r="D149" s="1">
        <v>19.489999999999998</v>
      </c>
      <c r="E149" s="3">
        <f t="shared" si="5"/>
        <v>-2.0481310803892832E-3</v>
      </c>
    </row>
    <row r="150" spans="1:5" x14ac:dyDescent="0.35">
      <c r="A150" s="2">
        <v>41857</v>
      </c>
      <c r="B150" s="1">
        <v>791.09</v>
      </c>
      <c r="C150" s="3">
        <f t="shared" si="4"/>
        <v>-1.4549621934053278E-2</v>
      </c>
      <c r="D150" s="1">
        <v>19.47</v>
      </c>
      <c r="E150" s="3">
        <f t="shared" si="5"/>
        <v>-1.0261672652642163E-3</v>
      </c>
    </row>
    <row r="151" spans="1:5" x14ac:dyDescent="0.35">
      <c r="A151" s="2">
        <v>41858</v>
      </c>
      <c r="B151" s="1">
        <v>785.61</v>
      </c>
      <c r="C151" s="3">
        <f t="shared" si="4"/>
        <v>-6.9271511458873425E-3</v>
      </c>
      <c r="D151" s="1">
        <v>19.62</v>
      </c>
      <c r="E151" s="3">
        <f t="shared" si="5"/>
        <v>7.7041602465332381E-3</v>
      </c>
    </row>
    <row r="152" spans="1:5" x14ac:dyDescent="0.35">
      <c r="A152" s="2">
        <v>41859</v>
      </c>
      <c r="B152" s="1">
        <v>789.33</v>
      </c>
      <c r="C152" s="3">
        <f t="shared" si="4"/>
        <v>4.7351739412686026E-3</v>
      </c>
      <c r="D152" s="1">
        <v>20.21</v>
      </c>
      <c r="E152" s="3">
        <f t="shared" si="5"/>
        <v>3.0071355759429146E-2</v>
      </c>
    </row>
    <row r="153" spans="1:5" x14ac:dyDescent="0.35">
      <c r="A153" s="2">
        <v>41862</v>
      </c>
      <c r="B153" s="1">
        <v>771.04</v>
      </c>
      <c r="C153" s="3">
        <f t="shared" si="4"/>
        <v>-2.3171550555534538E-2</v>
      </c>
      <c r="D153" s="1">
        <v>19.600000000000001</v>
      </c>
      <c r="E153" s="3">
        <f t="shared" si="5"/>
        <v>-3.0183077684314667E-2</v>
      </c>
    </row>
    <row r="154" spans="1:5" x14ac:dyDescent="0.35">
      <c r="A154" s="2">
        <v>41863</v>
      </c>
      <c r="B154" s="1">
        <v>776.11</v>
      </c>
      <c r="C154" s="3">
        <f t="shared" si="4"/>
        <v>6.5755343432248002E-3</v>
      </c>
      <c r="D154" s="1">
        <v>19.600000000000001</v>
      </c>
      <c r="E154" s="3">
        <f t="shared" si="5"/>
        <v>0</v>
      </c>
    </row>
    <row r="155" spans="1:5" x14ac:dyDescent="0.35">
      <c r="A155" s="2">
        <v>41864</v>
      </c>
      <c r="B155" s="1">
        <v>774.16</v>
      </c>
      <c r="C155" s="3">
        <f t="shared" si="4"/>
        <v>-2.5125304402727005E-3</v>
      </c>
      <c r="D155" s="1">
        <v>20.190000000000001</v>
      </c>
      <c r="E155" s="3">
        <f t="shared" si="5"/>
        <v>3.010204081632652E-2</v>
      </c>
    </row>
    <row r="156" spans="1:5" x14ac:dyDescent="0.35">
      <c r="A156" s="2">
        <v>41865</v>
      </c>
      <c r="B156" s="1">
        <v>774.07</v>
      </c>
      <c r="C156" s="3">
        <f t="shared" si="4"/>
        <v>-1.1625503771819539E-4</v>
      </c>
      <c r="D156" s="1">
        <v>20.21</v>
      </c>
      <c r="E156" s="3">
        <f t="shared" si="5"/>
        <v>9.905894006933915E-4</v>
      </c>
    </row>
    <row r="157" spans="1:5" x14ac:dyDescent="0.35">
      <c r="A157" s="2">
        <v>41866</v>
      </c>
      <c r="B157" s="1">
        <v>765.45</v>
      </c>
      <c r="C157" s="3">
        <f t="shared" si="4"/>
        <v>-1.1135943777694529E-2</v>
      </c>
      <c r="D157" s="1">
        <v>20.25</v>
      </c>
      <c r="E157" s="3">
        <f t="shared" si="5"/>
        <v>1.9792182088074787E-3</v>
      </c>
    </row>
    <row r="158" spans="1:5" x14ac:dyDescent="0.35">
      <c r="A158" s="2">
        <v>41869</v>
      </c>
      <c r="B158" s="1">
        <v>771.65</v>
      </c>
      <c r="C158" s="3">
        <f t="shared" si="4"/>
        <v>8.0998105689462814E-3</v>
      </c>
      <c r="D158" s="1">
        <v>19.03</v>
      </c>
      <c r="E158" s="3">
        <f t="shared" si="5"/>
        <v>-6.0246913580246857E-2</v>
      </c>
    </row>
    <row r="159" spans="1:5" x14ac:dyDescent="0.35">
      <c r="A159" s="2">
        <v>41870</v>
      </c>
      <c r="B159" s="1">
        <v>789.98</v>
      </c>
      <c r="C159" s="3">
        <f t="shared" si="4"/>
        <v>2.3754292749303494E-2</v>
      </c>
      <c r="D159" s="1">
        <v>18.8</v>
      </c>
      <c r="E159" s="3">
        <f t="shared" si="5"/>
        <v>-1.2086179716237542E-2</v>
      </c>
    </row>
    <row r="160" spans="1:5" x14ac:dyDescent="0.35">
      <c r="A160" s="2">
        <v>41871</v>
      </c>
      <c r="B160" s="1">
        <v>786.19</v>
      </c>
      <c r="C160" s="3">
        <f t="shared" si="4"/>
        <v>-4.7975898124002674E-3</v>
      </c>
      <c r="D160" s="1">
        <v>18.739999999999998</v>
      </c>
      <c r="E160" s="3">
        <f t="shared" si="5"/>
        <v>-3.1914893617022485E-3</v>
      </c>
    </row>
    <row r="161" spans="1:5" x14ac:dyDescent="0.35">
      <c r="A161" s="2">
        <v>41872</v>
      </c>
      <c r="B161" s="1">
        <v>787.14</v>
      </c>
      <c r="C161" s="3">
        <f t="shared" si="4"/>
        <v>1.2083593024586063E-3</v>
      </c>
      <c r="D161" s="1">
        <v>18.53</v>
      </c>
      <c r="E161" s="3">
        <f t="shared" si="5"/>
        <v>-1.1205976520810956E-2</v>
      </c>
    </row>
    <row r="162" spans="1:5" x14ac:dyDescent="0.35">
      <c r="A162" s="2">
        <v>41873</v>
      </c>
      <c r="B162" s="1">
        <v>787.05</v>
      </c>
      <c r="C162" s="3">
        <f t="shared" si="4"/>
        <v>-1.1433798307801895E-4</v>
      </c>
      <c r="D162" s="1">
        <v>17.920000000000002</v>
      </c>
      <c r="E162" s="3">
        <f t="shared" si="5"/>
        <v>-3.2919589854290304E-2</v>
      </c>
    </row>
    <row r="163" spans="1:5" x14ac:dyDescent="0.35">
      <c r="A163" s="2">
        <v>41876</v>
      </c>
      <c r="B163" s="1">
        <v>790.65</v>
      </c>
      <c r="C163" s="3">
        <f t="shared" si="4"/>
        <v>4.5740423098913959E-3</v>
      </c>
      <c r="D163" s="1">
        <v>18.09</v>
      </c>
      <c r="E163" s="3">
        <f t="shared" si="5"/>
        <v>9.486607142857038E-3</v>
      </c>
    </row>
    <row r="164" spans="1:5" x14ac:dyDescent="0.35">
      <c r="A164" s="2">
        <v>41877</v>
      </c>
      <c r="B164" s="1">
        <v>804.76</v>
      </c>
      <c r="C164" s="3">
        <f t="shared" si="4"/>
        <v>1.7846076013406709E-2</v>
      </c>
      <c r="D164" s="1">
        <v>18.78</v>
      </c>
      <c r="E164" s="3">
        <f t="shared" si="5"/>
        <v>3.814262023217254E-2</v>
      </c>
    </row>
    <row r="165" spans="1:5" x14ac:dyDescent="0.35">
      <c r="A165" s="2">
        <v>41878</v>
      </c>
      <c r="B165" s="1">
        <v>801.93</v>
      </c>
      <c r="C165" s="3">
        <f t="shared" si="4"/>
        <v>-3.5165763705950108E-3</v>
      </c>
      <c r="D165" s="1">
        <v>19.239999999999998</v>
      </c>
      <c r="E165" s="3">
        <f t="shared" si="5"/>
        <v>2.4494142705005179E-2</v>
      </c>
    </row>
    <row r="166" spans="1:5" x14ac:dyDescent="0.35">
      <c r="A166" s="2">
        <v>41879</v>
      </c>
      <c r="B166" s="1">
        <v>805.39</v>
      </c>
      <c r="C166" s="3">
        <f t="shared" si="4"/>
        <v>4.3145910490941059E-3</v>
      </c>
      <c r="D166" s="1">
        <v>19.260000000000002</v>
      </c>
      <c r="E166" s="3">
        <f t="shared" si="5"/>
        <v>1.039501039501202E-3</v>
      </c>
    </row>
    <row r="167" spans="1:5" x14ac:dyDescent="0.35">
      <c r="A167" s="2">
        <v>41880</v>
      </c>
      <c r="B167" s="1">
        <v>800.46</v>
      </c>
      <c r="C167" s="3">
        <f t="shared" si="4"/>
        <v>-6.1212580240628143E-3</v>
      </c>
      <c r="D167" s="1">
        <v>19.41</v>
      </c>
      <c r="E167" s="3">
        <f t="shared" si="5"/>
        <v>7.7881619937693958E-3</v>
      </c>
    </row>
    <row r="168" spans="1:5" x14ac:dyDescent="0.35">
      <c r="A168" s="2">
        <v>41883</v>
      </c>
      <c r="B168" s="1">
        <v>805.52</v>
      </c>
      <c r="C168" s="3">
        <f t="shared" si="4"/>
        <v>6.3213652150013056E-3</v>
      </c>
      <c r="D168" s="1">
        <v>19.2</v>
      </c>
      <c r="E168" s="3">
        <f t="shared" si="5"/>
        <v>-1.0819165378670833E-2</v>
      </c>
    </row>
    <row r="169" spans="1:5" x14ac:dyDescent="0.35">
      <c r="A169" s="2">
        <v>41884</v>
      </c>
      <c r="B169" s="1">
        <v>804.4</v>
      </c>
      <c r="C169" s="3">
        <f t="shared" si="4"/>
        <v>-1.3904061972390563E-3</v>
      </c>
      <c r="D169" s="1">
        <v>19.18</v>
      </c>
      <c r="E169" s="3">
        <f t="shared" si="5"/>
        <v>-1.0416666666666445E-3</v>
      </c>
    </row>
    <row r="170" spans="1:5" x14ac:dyDescent="0.35">
      <c r="A170" s="2">
        <v>41885</v>
      </c>
      <c r="B170" s="1">
        <v>809.94</v>
      </c>
      <c r="C170" s="3">
        <f t="shared" si="4"/>
        <v>6.8871208354053673E-3</v>
      </c>
      <c r="D170" s="1">
        <v>19.2</v>
      </c>
      <c r="E170" s="3">
        <f t="shared" si="5"/>
        <v>1.0427528675703635E-3</v>
      </c>
    </row>
    <row r="171" spans="1:5" x14ac:dyDescent="0.35">
      <c r="A171" s="2">
        <v>41886</v>
      </c>
      <c r="B171" s="1">
        <v>818.86</v>
      </c>
      <c r="C171" s="3">
        <f t="shared" si="4"/>
        <v>1.1013161468750721E-2</v>
      </c>
      <c r="D171" s="1">
        <v>19.28</v>
      </c>
      <c r="E171" s="3">
        <f t="shared" si="5"/>
        <v>4.1666666666667629E-3</v>
      </c>
    </row>
    <row r="172" spans="1:5" x14ac:dyDescent="0.35">
      <c r="A172" s="2">
        <v>41887</v>
      </c>
      <c r="B172" s="1">
        <v>818.56</v>
      </c>
      <c r="C172" s="3">
        <f t="shared" si="4"/>
        <v>-3.6636299245300564E-4</v>
      </c>
      <c r="D172" s="1">
        <v>19.16</v>
      </c>
      <c r="E172" s="3">
        <f t="shared" si="5"/>
        <v>-6.2240663900415454E-3</v>
      </c>
    </row>
    <row r="173" spans="1:5" x14ac:dyDescent="0.35">
      <c r="A173" s="2">
        <v>41890</v>
      </c>
      <c r="B173" s="1">
        <v>818.52</v>
      </c>
      <c r="C173" s="3">
        <f t="shared" si="4"/>
        <v>-4.8866301798235467E-5</v>
      </c>
      <c r="D173" s="1">
        <v>18.91</v>
      </c>
      <c r="E173" s="3">
        <f t="shared" si="5"/>
        <v>-1.3048016701461378E-2</v>
      </c>
    </row>
    <row r="174" spans="1:5" x14ac:dyDescent="0.35">
      <c r="A174" s="2">
        <v>41891</v>
      </c>
      <c r="B174" s="1">
        <v>798.13</v>
      </c>
      <c r="C174" s="3">
        <f t="shared" si="4"/>
        <v>-2.4910814641059455E-2</v>
      </c>
      <c r="D174" s="1">
        <v>18.55</v>
      </c>
      <c r="E174" s="3">
        <f t="shared" si="5"/>
        <v>-1.9037546271813824E-2</v>
      </c>
    </row>
    <row r="175" spans="1:5" x14ac:dyDescent="0.35">
      <c r="A175" s="2">
        <v>41892</v>
      </c>
      <c r="B175" s="1">
        <v>793.18</v>
      </c>
      <c r="C175" s="3">
        <f t="shared" si="4"/>
        <v>-6.2019971683811475E-3</v>
      </c>
      <c r="D175" s="1">
        <v>18.91</v>
      </c>
      <c r="E175" s="3">
        <f t="shared" si="5"/>
        <v>1.9407008086253338E-2</v>
      </c>
    </row>
    <row r="176" spans="1:5" x14ac:dyDescent="0.35">
      <c r="A176" s="2">
        <v>41893</v>
      </c>
      <c r="B176" s="1">
        <v>787.86</v>
      </c>
      <c r="C176" s="3">
        <f t="shared" si="4"/>
        <v>-6.7071786984038134E-3</v>
      </c>
      <c r="D176" s="1">
        <v>18.93</v>
      </c>
      <c r="E176" s="3">
        <f t="shared" si="5"/>
        <v>1.0576414595451916E-3</v>
      </c>
    </row>
    <row r="177" spans="1:5" x14ac:dyDescent="0.35">
      <c r="A177" s="2">
        <v>41894</v>
      </c>
      <c r="B177" s="1">
        <v>776.94</v>
      </c>
      <c r="C177" s="3">
        <f t="shared" si="4"/>
        <v>-1.386033051557378E-2</v>
      </c>
      <c r="D177" s="1">
        <v>18.989999999999998</v>
      </c>
      <c r="E177" s="3">
        <f t="shared" si="5"/>
        <v>3.1695721077653841E-3</v>
      </c>
    </row>
    <row r="178" spans="1:5" x14ac:dyDescent="0.35">
      <c r="A178" s="2">
        <v>41897</v>
      </c>
      <c r="B178" s="1">
        <v>777.89</v>
      </c>
      <c r="C178" s="3">
        <f t="shared" si="4"/>
        <v>1.2227456431641204E-3</v>
      </c>
      <c r="D178" s="1">
        <v>18.8</v>
      </c>
      <c r="E178" s="3">
        <f t="shared" si="5"/>
        <v>-1.0005265929436426E-2</v>
      </c>
    </row>
    <row r="179" spans="1:5" x14ac:dyDescent="0.35">
      <c r="A179" s="2">
        <v>41898</v>
      </c>
      <c r="B179" s="1">
        <v>784.31</v>
      </c>
      <c r="C179" s="3">
        <f t="shared" si="4"/>
        <v>8.253094910591419E-3</v>
      </c>
      <c r="D179" s="1">
        <v>18.8</v>
      </c>
      <c r="E179" s="3">
        <f t="shared" si="5"/>
        <v>0</v>
      </c>
    </row>
    <row r="180" spans="1:5" x14ac:dyDescent="0.35">
      <c r="A180" s="2">
        <v>41899</v>
      </c>
      <c r="B180" s="1">
        <v>787.2</v>
      </c>
      <c r="C180" s="3">
        <f t="shared" si="4"/>
        <v>3.6847675026457655E-3</v>
      </c>
      <c r="D180" s="1">
        <v>18.88</v>
      </c>
      <c r="E180" s="3">
        <f t="shared" si="5"/>
        <v>4.2553191489360792E-3</v>
      </c>
    </row>
    <row r="181" spans="1:5" x14ac:dyDescent="0.35">
      <c r="A181" s="2">
        <v>41900</v>
      </c>
      <c r="B181" s="1">
        <v>773.25</v>
      </c>
      <c r="C181" s="3">
        <f t="shared" si="4"/>
        <v>-1.7721036585365911E-2</v>
      </c>
      <c r="D181" s="1">
        <v>18.670000000000002</v>
      </c>
      <c r="E181" s="3">
        <f t="shared" si="5"/>
        <v>-1.1122881355932061E-2</v>
      </c>
    </row>
    <row r="182" spans="1:5" x14ac:dyDescent="0.35">
      <c r="A182" s="2">
        <v>41901</v>
      </c>
      <c r="B182" s="1">
        <v>767.98</v>
      </c>
      <c r="C182" s="3">
        <f t="shared" si="4"/>
        <v>-6.8153895893953856E-3</v>
      </c>
      <c r="D182" s="1">
        <v>18.34</v>
      </c>
      <c r="E182" s="3">
        <f t="shared" si="5"/>
        <v>-1.7675415104445733E-2</v>
      </c>
    </row>
    <row r="183" spans="1:5" x14ac:dyDescent="0.35">
      <c r="A183" s="2">
        <v>41904</v>
      </c>
      <c r="B183" s="1">
        <v>767.4</v>
      </c>
      <c r="C183" s="3">
        <f t="shared" si="4"/>
        <v>-7.5522800072923898E-4</v>
      </c>
      <c r="D183" s="1">
        <v>18.32</v>
      </c>
      <c r="E183" s="3">
        <f t="shared" si="5"/>
        <v>-1.0905125408941971E-3</v>
      </c>
    </row>
    <row r="184" spans="1:5" x14ac:dyDescent="0.35">
      <c r="A184" s="2">
        <v>41905</v>
      </c>
      <c r="B184" s="1">
        <v>765.61</v>
      </c>
      <c r="C184" s="3">
        <f t="shared" si="4"/>
        <v>-2.3325514725045134E-3</v>
      </c>
      <c r="D184" s="1">
        <v>18.38</v>
      </c>
      <c r="E184" s="3">
        <f t="shared" si="5"/>
        <v>3.2751091703056069E-3</v>
      </c>
    </row>
    <row r="185" spans="1:5" x14ac:dyDescent="0.35">
      <c r="A185" s="2">
        <v>41906</v>
      </c>
      <c r="B185" s="1">
        <v>751.45</v>
      </c>
      <c r="C185" s="3">
        <f t="shared" si="4"/>
        <v>-1.849505622967303E-2</v>
      </c>
      <c r="D185" s="1">
        <v>18.190000000000001</v>
      </c>
      <c r="E185" s="3">
        <f t="shared" si="5"/>
        <v>-1.033732317736658E-2</v>
      </c>
    </row>
    <row r="186" spans="1:5" x14ac:dyDescent="0.35">
      <c r="A186" s="2">
        <v>41907</v>
      </c>
      <c r="B186" s="1">
        <v>745.92</v>
      </c>
      <c r="C186" s="3">
        <f t="shared" si="4"/>
        <v>-7.3591057289241948E-3</v>
      </c>
      <c r="D186" s="1">
        <v>17.809999999999999</v>
      </c>
      <c r="E186" s="3">
        <f t="shared" si="5"/>
        <v>-2.0890599230346484E-2</v>
      </c>
    </row>
    <row r="187" spans="1:5" x14ac:dyDescent="0.35">
      <c r="A187" s="2">
        <v>41908</v>
      </c>
      <c r="B187" s="1">
        <v>746.33</v>
      </c>
      <c r="C187" s="3">
        <f t="shared" si="4"/>
        <v>5.4965679965690941E-4</v>
      </c>
      <c r="D187" s="1">
        <v>18.440000000000001</v>
      </c>
      <c r="E187" s="3">
        <f t="shared" si="5"/>
        <v>3.5373385738349389E-2</v>
      </c>
    </row>
    <row r="188" spans="1:5" x14ac:dyDescent="0.35">
      <c r="A188" s="2">
        <v>41911</v>
      </c>
      <c r="B188" s="1">
        <v>746.39</v>
      </c>
      <c r="C188" s="3">
        <f t="shared" si="4"/>
        <v>8.0393391663132158E-5</v>
      </c>
      <c r="D188" s="1">
        <v>18.489999999999998</v>
      </c>
      <c r="E188" s="3">
        <f t="shared" si="5"/>
        <v>2.7114967462037501E-3</v>
      </c>
    </row>
    <row r="189" spans="1:5" x14ac:dyDescent="0.35">
      <c r="A189" s="2">
        <v>41912</v>
      </c>
      <c r="B189" s="1">
        <v>749.3</v>
      </c>
      <c r="C189" s="3">
        <f t="shared" si="4"/>
        <v>3.8987660606384974E-3</v>
      </c>
      <c r="D189" s="1">
        <v>18.21</v>
      </c>
      <c r="E189" s="3">
        <f t="shared" si="5"/>
        <v>-1.5143320713899277E-2</v>
      </c>
    </row>
    <row r="190" spans="1:5" x14ac:dyDescent="0.35">
      <c r="A190" s="2">
        <v>41913</v>
      </c>
      <c r="B190" s="1">
        <v>741.96</v>
      </c>
      <c r="C190" s="3">
        <f t="shared" si="4"/>
        <v>-9.7958094221272107E-3</v>
      </c>
      <c r="D190" s="1">
        <v>18.190000000000001</v>
      </c>
      <c r="E190" s="3">
        <f t="shared" si="5"/>
        <v>-1.0982976386600535E-3</v>
      </c>
    </row>
    <row r="191" spans="1:5" x14ac:dyDescent="0.35">
      <c r="A191" s="2">
        <v>41914</v>
      </c>
      <c r="B191" s="1">
        <v>739.13</v>
      </c>
      <c r="C191" s="3">
        <f t="shared" si="4"/>
        <v>-3.8142217909321809E-3</v>
      </c>
      <c r="D191" s="1">
        <v>18.04</v>
      </c>
      <c r="E191" s="3">
        <f t="shared" si="5"/>
        <v>-8.2462891698736728E-3</v>
      </c>
    </row>
    <row r="192" spans="1:5" x14ac:dyDescent="0.35">
      <c r="A192" s="2">
        <v>41915</v>
      </c>
      <c r="B192" s="1">
        <v>744.1</v>
      </c>
      <c r="C192" s="3">
        <f t="shared" si="4"/>
        <v>6.7241216024245092E-3</v>
      </c>
      <c r="D192" s="1">
        <v>18.28</v>
      </c>
      <c r="E192" s="3">
        <f t="shared" si="5"/>
        <v>1.3303769401330488E-2</v>
      </c>
    </row>
    <row r="193" spans="1:5" x14ac:dyDescent="0.35">
      <c r="A193" s="2">
        <v>41920</v>
      </c>
      <c r="B193" s="1">
        <v>729.78</v>
      </c>
      <c r="C193" s="3">
        <f t="shared" si="4"/>
        <v>-1.9244725171348002E-2</v>
      </c>
      <c r="D193" s="1">
        <v>17.579999999999998</v>
      </c>
      <c r="E193" s="3">
        <f t="shared" si="5"/>
        <v>-3.8293216630197087E-2</v>
      </c>
    </row>
    <row r="194" spans="1:5" x14ac:dyDescent="0.35">
      <c r="A194" s="2">
        <v>41921</v>
      </c>
      <c r="B194" s="1">
        <v>751.68</v>
      </c>
      <c r="C194" s="3">
        <f t="shared" si="4"/>
        <v>3.0009043821425604E-2</v>
      </c>
      <c r="D194" s="1">
        <v>18.07</v>
      </c>
      <c r="E194" s="3">
        <f t="shared" si="5"/>
        <v>2.787258248009113E-2</v>
      </c>
    </row>
    <row r="195" spans="1:5" x14ac:dyDescent="0.35">
      <c r="A195" s="2">
        <v>41922</v>
      </c>
      <c r="B195" s="1">
        <v>735.23</v>
      </c>
      <c r="C195" s="3">
        <f t="shared" ref="C195:C258" si="6">(B195-B194)/B194</f>
        <v>-2.1884312473392845E-2</v>
      </c>
      <c r="D195" s="1">
        <v>17.96</v>
      </c>
      <c r="E195" s="3">
        <f t="shared" ref="E195:E258" si="7">(D195-D194)/D194</f>
        <v>-6.0874377421139695E-3</v>
      </c>
    </row>
    <row r="196" spans="1:5" x14ac:dyDescent="0.35">
      <c r="A196" s="2">
        <v>41925</v>
      </c>
      <c r="B196" s="1">
        <v>750.78</v>
      </c>
      <c r="C196" s="3">
        <f t="shared" si="6"/>
        <v>2.114984426641997E-2</v>
      </c>
      <c r="D196" s="1">
        <v>18.04</v>
      </c>
      <c r="E196" s="3">
        <f t="shared" si="7"/>
        <v>4.4543429844097048E-3</v>
      </c>
    </row>
    <row r="197" spans="1:5" x14ac:dyDescent="0.35">
      <c r="A197" s="2">
        <v>41926</v>
      </c>
      <c r="B197" s="1">
        <v>746.45</v>
      </c>
      <c r="C197" s="3">
        <f t="shared" si="6"/>
        <v>-5.7673353046164355E-3</v>
      </c>
      <c r="D197" s="1">
        <v>18.05</v>
      </c>
      <c r="E197" s="3">
        <f t="shared" si="7"/>
        <v>5.54323725055519E-4</v>
      </c>
    </row>
    <row r="198" spans="1:5" x14ac:dyDescent="0.35">
      <c r="A198" s="2">
        <v>41927</v>
      </c>
      <c r="B198" s="1">
        <v>748.09</v>
      </c>
      <c r="C198" s="3">
        <f t="shared" si="6"/>
        <v>2.1970661129345386E-3</v>
      </c>
      <c r="D198" s="1">
        <v>17.98</v>
      </c>
      <c r="E198" s="3">
        <f t="shared" si="7"/>
        <v>-3.8781163434903204E-3</v>
      </c>
    </row>
    <row r="199" spans="1:5" x14ac:dyDescent="0.35">
      <c r="A199" s="2">
        <v>41928</v>
      </c>
      <c r="B199" s="1">
        <v>745.39</v>
      </c>
      <c r="C199" s="3">
        <f t="shared" si="6"/>
        <v>-3.6091914074510359E-3</v>
      </c>
      <c r="D199" s="1">
        <v>18.07</v>
      </c>
      <c r="E199" s="3">
        <f t="shared" si="7"/>
        <v>5.0055617352613938E-3</v>
      </c>
    </row>
    <row r="200" spans="1:5" x14ac:dyDescent="0.35">
      <c r="A200" s="2">
        <v>41929</v>
      </c>
      <c r="B200" s="1">
        <v>754.9</v>
      </c>
      <c r="C200" s="3">
        <f t="shared" si="6"/>
        <v>1.2758421765787026E-2</v>
      </c>
      <c r="D200" s="1">
        <v>17.88</v>
      </c>
      <c r="E200" s="3">
        <f t="shared" si="7"/>
        <v>-1.0514665190924255E-2</v>
      </c>
    </row>
    <row r="201" spans="1:5" x14ac:dyDescent="0.35">
      <c r="A201" s="2">
        <v>41932</v>
      </c>
      <c r="B201" s="1">
        <v>762.45</v>
      </c>
      <c r="C201" s="3">
        <f t="shared" si="6"/>
        <v>1.0001324678765491E-2</v>
      </c>
      <c r="D201" s="1">
        <v>18</v>
      </c>
      <c r="E201" s="3">
        <f t="shared" si="7"/>
        <v>6.7114093959732106E-3</v>
      </c>
    </row>
    <row r="202" spans="1:5" x14ac:dyDescent="0.35">
      <c r="A202" s="2">
        <v>41933</v>
      </c>
      <c r="B202" s="1">
        <v>774.97</v>
      </c>
      <c r="C202" s="3">
        <f t="shared" si="6"/>
        <v>1.6420748901567292E-2</v>
      </c>
      <c r="D202" s="1">
        <v>18.149999999999999</v>
      </c>
      <c r="E202" s="3">
        <f t="shared" si="7"/>
        <v>8.3333333333332552E-3</v>
      </c>
    </row>
    <row r="203" spans="1:5" x14ac:dyDescent="0.35">
      <c r="A203" s="2">
        <v>41934</v>
      </c>
      <c r="B203" s="1">
        <v>779.3</v>
      </c>
      <c r="C203" s="3">
        <f t="shared" si="6"/>
        <v>5.5873130572795422E-3</v>
      </c>
      <c r="D203" s="1">
        <v>18.190000000000001</v>
      </c>
      <c r="E203" s="3">
        <f t="shared" si="7"/>
        <v>2.2038567493114438E-3</v>
      </c>
    </row>
    <row r="204" spans="1:5" x14ac:dyDescent="0.35">
      <c r="A204" s="2">
        <v>41935</v>
      </c>
      <c r="B204" s="1">
        <v>792.81</v>
      </c>
      <c r="C204" s="3">
        <f t="shared" si="6"/>
        <v>1.7336070832798655E-2</v>
      </c>
      <c r="D204" s="1">
        <v>18.48</v>
      </c>
      <c r="E204" s="3">
        <f t="shared" si="7"/>
        <v>1.5942825728422164E-2</v>
      </c>
    </row>
    <row r="205" spans="1:5" x14ac:dyDescent="0.35">
      <c r="A205" s="2">
        <v>41936</v>
      </c>
      <c r="B205" s="1">
        <v>792.1</v>
      </c>
      <c r="C205" s="3">
        <f t="shared" si="6"/>
        <v>-8.9554874433965613E-4</v>
      </c>
      <c r="D205" s="1">
        <v>18.61</v>
      </c>
      <c r="E205" s="3">
        <f t="shared" si="7"/>
        <v>7.0346320346319803E-3</v>
      </c>
    </row>
    <row r="206" spans="1:5" x14ac:dyDescent="0.35">
      <c r="A206" s="2">
        <v>41939</v>
      </c>
      <c r="B206" s="1">
        <v>790.44</v>
      </c>
      <c r="C206" s="3">
        <f t="shared" si="6"/>
        <v>-2.0956949880065246E-3</v>
      </c>
      <c r="D206" s="1">
        <v>18.73</v>
      </c>
      <c r="E206" s="3">
        <f t="shared" si="7"/>
        <v>6.4481461579796347E-3</v>
      </c>
    </row>
    <row r="207" spans="1:5" x14ac:dyDescent="0.35">
      <c r="A207" s="2">
        <v>41940</v>
      </c>
      <c r="B207" s="1">
        <v>793.78</v>
      </c>
      <c r="C207" s="3">
        <f t="shared" si="6"/>
        <v>4.2254946612012524E-3</v>
      </c>
      <c r="D207" s="1">
        <v>18.98</v>
      </c>
      <c r="E207" s="3">
        <f t="shared" si="7"/>
        <v>1.3347570742124932E-2</v>
      </c>
    </row>
    <row r="208" spans="1:5" x14ac:dyDescent="0.35">
      <c r="A208" s="2">
        <v>41942</v>
      </c>
      <c r="B208" s="1">
        <v>796.82</v>
      </c>
      <c r="C208" s="3">
        <f t="shared" si="6"/>
        <v>3.8297765123838814E-3</v>
      </c>
      <c r="D208" s="1">
        <v>19.38</v>
      </c>
      <c r="E208" s="3">
        <f t="shared" si="7"/>
        <v>2.1074815595363464E-2</v>
      </c>
    </row>
    <row r="209" spans="1:5" x14ac:dyDescent="0.35">
      <c r="A209" s="2">
        <v>41943</v>
      </c>
      <c r="B209" s="1">
        <v>803.29</v>
      </c>
      <c r="C209" s="3">
        <f t="shared" si="6"/>
        <v>8.1197761100372905E-3</v>
      </c>
      <c r="D209" s="1">
        <v>19.54</v>
      </c>
      <c r="E209" s="3">
        <f t="shared" si="7"/>
        <v>8.2559339525283878E-3</v>
      </c>
    </row>
    <row r="210" spans="1:5" x14ac:dyDescent="0.35">
      <c r="A210" s="2">
        <v>41946</v>
      </c>
      <c r="B210" s="1">
        <v>798.56</v>
      </c>
      <c r="C210" s="3">
        <f t="shared" si="6"/>
        <v>-5.8882844302804941E-3</v>
      </c>
      <c r="D210" s="1">
        <v>19.05</v>
      </c>
      <c r="E210" s="3">
        <f t="shared" si="7"/>
        <v>-2.5076765609007085E-2</v>
      </c>
    </row>
    <row r="211" spans="1:5" x14ac:dyDescent="0.35">
      <c r="A211" s="2">
        <v>41947</v>
      </c>
      <c r="B211" s="1">
        <v>801.03</v>
      </c>
      <c r="C211" s="3">
        <f t="shared" si="6"/>
        <v>3.093067521538804E-3</v>
      </c>
      <c r="D211" s="1">
        <v>19.04</v>
      </c>
      <c r="E211" s="3">
        <f t="shared" si="7"/>
        <v>-5.249343832021818E-4</v>
      </c>
    </row>
    <row r="212" spans="1:5" x14ac:dyDescent="0.35">
      <c r="A212" s="2">
        <v>41948</v>
      </c>
      <c r="B212" s="1">
        <v>788.26</v>
      </c>
      <c r="C212" s="3">
        <f t="shared" si="6"/>
        <v>-1.5941974707563988E-2</v>
      </c>
      <c r="D212" s="1">
        <v>18.75</v>
      </c>
      <c r="E212" s="3">
        <f t="shared" si="7"/>
        <v>-1.5231092436974746E-2</v>
      </c>
    </row>
    <row r="213" spans="1:5" x14ac:dyDescent="0.35">
      <c r="A213" s="2">
        <v>41949</v>
      </c>
      <c r="B213" s="1">
        <v>774.65</v>
      </c>
      <c r="C213" s="3">
        <f t="shared" si="6"/>
        <v>-1.7265876741176786E-2</v>
      </c>
      <c r="D213" s="1">
        <v>18.82</v>
      </c>
      <c r="E213" s="3">
        <f t="shared" si="7"/>
        <v>3.7333333333333485E-3</v>
      </c>
    </row>
    <row r="214" spans="1:5" x14ac:dyDescent="0.35">
      <c r="A214" s="2">
        <v>41950</v>
      </c>
      <c r="B214" s="1">
        <v>779.03</v>
      </c>
      <c r="C214" s="3">
        <f t="shared" si="6"/>
        <v>5.6541663977280002E-3</v>
      </c>
      <c r="D214" s="1">
        <v>18.649999999999999</v>
      </c>
      <c r="E214" s="3">
        <f t="shared" si="7"/>
        <v>-9.0329436769395165E-3</v>
      </c>
    </row>
    <row r="215" spans="1:5" x14ac:dyDescent="0.35">
      <c r="A215" s="2">
        <v>41953</v>
      </c>
      <c r="B215" s="1">
        <v>777.16</v>
      </c>
      <c r="C215" s="3">
        <f t="shared" si="6"/>
        <v>-2.4004210364170888E-3</v>
      </c>
      <c r="D215" s="1">
        <v>19.04</v>
      </c>
      <c r="E215" s="3">
        <f t="shared" si="7"/>
        <v>2.0911528150134081E-2</v>
      </c>
    </row>
    <row r="216" spans="1:5" x14ac:dyDescent="0.35">
      <c r="A216" s="2">
        <v>41954</v>
      </c>
      <c r="B216" s="1">
        <v>783.16</v>
      </c>
      <c r="C216" s="3">
        <f t="shared" si="6"/>
        <v>7.7204179319573839E-3</v>
      </c>
      <c r="D216" s="1">
        <v>18.899999999999999</v>
      </c>
      <c r="E216" s="3">
        <f t="shared" si="7"/>
        <v>-7.3529411764706185E-3</v>
      </c>
    </row>
    <row r="217" spans="1:5" x14ac:dyDescent="0.35">
      <c r="A217" s="2">
        <v>41955</v>
      </c>
      <c r="B217" s="1">
        <v>802.01</v>
      </c>
      <c r="C217" s="3">
        <f t="shared" si="6"/>
        <v>2.4069155728076028E-2</v>
      </c>
      <c r="D217" s="1">
        <v>19.27</v>
      </c>
      <c r="E217" s="3">
        <f t="shared" si="7"/>
        <v>1.957671957671963E-2</v>
      </c>
    </row>
    <row r="218" spans="1:5" x14ac:dyDescent="0.35">
      <c r="A218" s="2">
        <v>41956</v>
      </c>
      <c r="B218" s="1">
        <v>806.64</v>
      </c>
      <c r="C218" s="3">
        <f t="shared" si="6"/>
        <v>5.7729953491851664E-3</v>
      </c>
      <c r="D218" s="1">
        <v>19.34</v>
      </c>
      <c r="E218" s="3">
        <f t="shared" si="7"/>
        <v>3.6325895173845504E-3</v>
      </c>
    </row>
    <row r="219" spans="1:5" x14ac:dyDescent="0.35">
      <c r="A219" s="2">
        <v>41957</v>
      </c>
      <c r="B219" s="1">
        <v>809.94</v>
      </c>
      <c r="C219" s="3">
        <f t="shared" si="6"/>
        <v>4.091044332044119E-3</v>
      </c>
      <c r="D219" s="1">
        <v>19.23</v>
      </c>
      <c r="E219" s="3">
        <f t="shared" si="7"/>
        <v>-5.6876938986556063E-3</v>
      </c>
    </row>
    <row r="220" spans="1:5" x14ac:dyDescent="0.35">
      <c r="A220" s="2">
        <v>41960</v>
      </c>
      <c r="B220" s="1">
        <v>803.23</v>
      </c>
      <c r="C220" s="3">
        <f t="shared" si="6"/>
        <v>-8.2845642887127893E-3</v>
      </c>
      <c r="D220" s="1">
        <v>18.920000000000002</v>
      </c>
      <c r="E220" s="3">
        <f t="shared" si="7"/>
        <v>-1.6120644825792965E-2</v>
      </c>
    </row>
    <row r="221" spans="1:5" x14ac:dyDescent="0.35">
      <c r="A221" s="2">
        <v>41961</v>
      </c>
      <c r="B221" s="1">
        <v>811.05</v>
      </c>
      <c r="C221" s="3">
        <f t="shared" si="6"/>
        <v>9.7356921429726673E-3</v>
      </c>
      <c r="D221" s="1">
        <v>19.170000000000002</v>
      </c>
      <c r="E221" s="3">
        <f t="shared" si="7"/>
        <v>1.3213530655391119E-2</v>
      </c>
    </row>
    <row r="222" spans="1:5" x14ac:dyDescent="0.35">
      <c r="A222" s="2">
        <v>41962</v>
      </c>
      <c r="B222" s="1">
        <v>812.4</v>
      </c>
      <c r="C222" s="3">
        <f t="shared" si="6"/>
        <v>1.6645089698539212E-3</v>
      </c>
      <c r="D222" s="1">
        <v>19.09</v>
      </c>
      <c r="E222" s="3">
        <f t="shared" si="7"/>
        <v>-4.1731872717789172E-3</v>
      </c>
    </row>
    <row r="223" spans="1:5" x14ac:dyDescent="0.35">
      <c r="A223" s="2">
        <v>41963</v>
      </c>
      <c r="B223" s="1">
        <v>822.42</v>
      </c>
      <c r="C223" s="3">
        <f t="shared" si="6"/>
        <v>1.2333825701624793E-2</v>
      </c>
      <c r="D223" s="1">
        <v>19.04</v>
      </c>
      <c r="E223" s="3">
        <f t="shared" si="7"/>
        <v>-2.6191723415401108E-3</v>
      </c>
    </row>
    <row r="224" spans="1:5" x14ac:dyDescent="0.35">
      <c r="A224" s="2">
        <v>41964</v>
      </c>
      <c r="B224" s="1">
        <v>829.56</v>
      </c>
      <c r="C224" s="3">
        <f t="shared" si="6"/>
        <v>8.681695484059223E-3</v>
      </c>
      <c r="D224" s="1">
        <v>19.170000000000002</v>
      </c>
      <c r="E224" s="3">
        <f t="shared" si="7"/>
        <v>6.8277310924371093E-3</v>
      </c>
    </row>
    <row r="225" spans="1:5" x14ac:dyDescent="0.35">
      <c r="A225" s="2">
        <v>41967</v>
      </c>
      <c r="B225" s="1">
        <v>829.17</v>
      </c>
      <c r="C225" s="3">
        <f t="shared" si="6"/>
        <v>-4.7012874294805247E-4</v>
      </c>
      <c r="D225" s="1">
        <v>19.05</v>
      </c>
      <c r="E225" s="3">
        <f t="shared" si="7"/>
        <v>-6.2597809076682829E-3</v>
      </c>
    </row>
    <row r="226" spans="1:5" x14ac:dyDescent="0.35">
      <c r="A226" s="2">
        <v>41968</v>
      </c>
      <c r="B226" s="1">
        <v>832</v>
      </c>
      <c r="C226" s="3">
        <f t="shared" si="6"/>
        <v>3.4130516058227395E-3</v>
      </c>
      <c r="D226" s="1">
        <v>18.940000000000001</v>
      </c>
      <c r="E226" s="3">
        <f t="shared" si="7"/>
        <v>-5.7742782152230667E-3</v>
      </c>
    </row>
    <row r="227" spans="1:5" x14ac:dyDescent="0.35">
      <c r="A227" s="2">
        <v>41969</v>
      </c>
      <c r="B227" s="1">
        <v>838.89</v>
      </c>
      <c r="C227" s="3">
        <f t="shared" si="6"/>
        <v>8.2812499999999831E-3</v>
      </c>
      <c r="D227" s="1">
        <v>18.690000000000001</v>
      </c>
      <c r="E227" s="3">
        <f t="shared" si="7"/>
        <v>-1.3199577613516367E-2</v>
      </c>
    </row>
    <row r="228" spans="1:5" x14ac:dyDescent="0.35">
      <c r="A228" s="2">
        <v>41970</v>
      </c>
      <c r="B228" s="1">
        <v>843.19</v>
      </c>
      <c r="C228" s="3">
        <f t="shared" si="6"/>
        <v>5.1258210254026965E-3</v>
      </c>
      <c r="D228" s="1">
        <v>18.79</v>
      </c>
      <c r="E228" s="3">
        <f t="shared" si="7"/>
        <v>5.3504547886569212E-3</v>
      </c>
    </row>
    <row r="229" spans="1:5" x14ac:dyDescent="0.35">
      <c r="A229" s="2">
        <v>41971</v>
      </c>
      <c r="B229" s="1">
        <v>856.8</v>
      </c>
      <c r="C229" s="3">
        <f t="shared" si="6"/>
        <v>1.6141083267116427E-2</v>
      </c>
      <c r="D229" s="1">
        <v>19</v>
      </c>
      <c r="E229" s="3">
        <f t="shared" si="7"/>
        <v>1.117615753060143E-2</v>
      </c>
    </row>
    <row r="230" spans="1:5" x14ac:dyDescent="0.35">
      <c r="A230" s="2">
        <v>41974</v>
      </c>
      <c r="B230" s="1">
        <v>856.61</v>
      </c>
      <c r="C230" s="3">
        <f t="shared" si="6"/>
        <v>-2.2175536881412336E-4</v>
      </c>
      <c r="D230" s="1">
        <v>19.149999999999999</v>
      </c>
      <c r="E230" s="3">
        <f t="shared" si="7"/>
        <v>7.8947368421051888E-3</v>
      </c>
    </row>
    <row r="231" spans="1:5" x14ac:dyDescent="0.35">
      <c r="A231" s="2">
        <v>41975</v>
      </c>
      <c r="B231" s="1">
        <v>845.19</v>
      </c>
      <c r="C231" s="3">
        <f t="shared" si="6"/>
        <v>-1.333162115781973E-2</v>
      </c>
      <c r="D231" s="1">
        <v>19.23</v>
      </c>
      <c r="E231" s="3">
        <f t="shared" si="7"/>
        <v>4.1775456919061022E-3</v>
      </c>
    </row>
    <row r="232" spans="1:5" x14ac:dyDescent="0.35">
      <c r="A232" s="2">
        <v>41976</v>
      </c>
      <c r="B232" s="1">
        <v>845.65</v>
      </c>
      <c r="C232" s="3">
        <f t="shared" si="6"/>
        <v>5.4425632106381129E-4</v>
      </c>
      <c r="D232" s="1">
        <v>19.07</v>
      </c>
      <c r="E232" s="3">
        <f t="shared" si="7"/>
        <v>-8.3203328133125403E-3</v>
      </c>
    </row>
    <row r="233" spans="1:5" x14ac:dyDescent="0.35">
      <c r="A233" s="2">
        <v>41977</v>
      </c>
      <c r="B233" s="1">
        <v>858.17</v>
      </c>
      <c r="C233" s="3">
        <f t="shared" si="6"/>
        <v>1.4805179447762055E-2</v>
      </c>
      <c r="D233" s="1">
        <v>19.149999999999999</v>
      </c>
      <c r="E233" s="3">
        <f t="shared" si="7"/>
        <v>4.1950707918195227E-3</v>
      </c>
    </row>
    <row r="234" spans="1:5" x14ac:dyDescent="0.35">
      <c r="A234" s="2">
        <v>41978</v>
      </c>
      <c r="B234" s="1">
        <v>848.97</v>
      </c>
      <c r="C234" s="3">
        <f t="shared" si="6"/>
        <v>-1.0720486616870703E-2</v>
      </c>
      <c r="D234" s="1">
        <v>19.02</v>
      </c>
      <c r="E234" s="3">
        <f t="shared" si="7"/>
        <v>-6.7885117493472072E-3</v>
      </c>
    </row>
    <row r="235" spans="1:5" x14ac:dyDescent="0.35">
      <c r="A235" s="2">
        <v>41981</v>
      </c>
      <c r="B235" s="1">
        <v>845.1</v>
      </c>
      <c r="C235" s="3">
        <f t="shared" si="6"/>
        <v>-4.5584649634262744E-3</v>
      </c>
      <c r="D235" s="1">
        <v>19</v>
      </c>
      <c r="E235" s="3">
        <f t="shared" si="7"/>
        <v>-1.0515247108306822E-3</v>
      </c>
    </row>
    <row r="236" spans="1:5" x14ac:dyDescent="0.35">
      <c r="A236" s="2">
        <v>41982</v>
      </c>
      <c r="B236" s="1">
        <v>833.22</v>
      </c>
      <c r="C236" s="3">
        <f t="shared" si="6"/>
        <v>-1.4057507987220441E-2</v>
      </c>
      <c r="D236" s="1">
        <v>18.79</v>
      </c>
      <c r="E236" s="3">
        <f t="shared" si="7"/>
        <v>-1.1052631578947413E-2</v>
      </c>
    </row>
    <row r="237" spans="1:5" x14ac:dyDescent="0.35">
      <c r="A237" s="2">
        <v>41983</v>
      </c>
      <c r="B237" s="1">
        <v>839.03</v>
      </c>
      <c r="C237" s="3">
        <f t="shared" si="6"/>
        <v>6.9729483209715866E-3</v>
      </c>
      <c r="D237" s="1">
        <v>18.61</v>
      </c>
      <c r="E237" s="3">
        <f t="shared" si="7"/>
        <v>-9.5795635976583145E-3</v>
      </c>
    </row>
    <row r="238" spans="1:5" x14ac:dyDescent="0.35">
      <c r="A238" s="2">
        <v>41984</v>
      </c>
      <c r="B238" s="1">
        <v>844.52</v>
      </c>
      <c r="C238" s="3">
        <f t="shared" si="6"/>
        <v>6.5432702048794549E-3</v>
      </c>
      <c r="D238" s="1">
        <v>19</v>
      </c>
      <c r="E238" s="3">
        <f t="shared" si="7"/>
        <v>2.095647501343367E-2</v>
      </c>
    </row>
    <row r="239" spans="1:5" x14ac:dyDescent="0.35">
      <c r="A239" s="2">
        <v>41985</v>
      </c>
      <c r="B239" s="1">
        <v>830.19</v>
      </c>
      <c r="C239" s="3">
        <f t="shared" si="6"/>
        <v>-1.6968218633069587E-2</v>
      </c>
      <c r="D239" s="1">
        <v>19</v>
      </c>
      <c r="E239" s="3">
        <f t="shared" si="7"/>
        <v>0</v>
      </c>
    </row>
    <row r="240" spans="1:5" x14ac:dyDescent="0.35">
      <c r="A240" s="2">
        <v>41988</v>
      </c>
      <c r="B240" s="1">
        <v>826.28</v>
      </c>
      <c r="C240" s="3">
        <f t="shared" si="6"/>
        <v>-4.7097652344644976E-3</v>
      </c>
      <c r="D240" s="1">
        <v>18.73</v>
      </c>
      <c r="E240" s="3">
        <f t="shared" si="7"/>
        <v>-1.4210526315789451E-2</v>
      </c>
    </row>
    <row r="241" spans="1:5" x14ac:dyDescent="0.35">
      <c r="A241" s="2">
        <v>41989</v>
      </c>
      <c r="B241" s="1">
        <v>791.14</v>
      </c>
      <c r="C241" s="3">
        <f t="shared" si="6"/>
        <v>-4.2527956624872909E-2</v>
      </c>
      <c r="D241" s="1">
        <v>18.46</v>
      </c>
      <c r="E241" s="3">
        <f t="shared" si="7"/>
        <v>-1.4415376401494906E-2</v>
      </c>
    </row>
    <row r="242" spans="1:5" x14ac:dyDescent="0.35">
      <c r="A242" s="2">
        <v>41990</v>
      </c>
      <c r="B242" s="1">
        <v>806.67</v>
      </c>
      <c r="C242" s="3">
        <f t="shared" si="6"/>
        <v>1.9629901155294855E-2</v>
      </c>
      <c r="D242" s="1">
        <v>18.46</v>
      </c>
      <c r="E242" s="3">
        <f t="shared" si="7"/>
        <v>0</v>
      </c>
    </row>
    <row r="243" spans="1:5" x14ac:dyDescent="0.35">
      <c r="A243" s="2">
        <v>41991</v>
      </c>
      <c r="B243" s="1">
        <v>829.85</v>
      </c>
      <c r="C243" s="3">
        <f t="shared" si="6"/>
        <v>2.8735418448684175E-2</v>
      </c>
      <c r="D243" s="1">
        <v>18.52</v>
      </c>
      <c r="E243" s="3">
        <f t="shared" si="7"/>
        <v>3.2502708559045894E-3</v>
      </c>
    </row>
    <row r="244" spans="1:5" x14ac:dyDescent="0.35">
      <c r="A244" s="2">
        <v>41992</v>
      </c>
      <c r="B244" s="1">
        <v>833.52</v>
      </c>
      <c r="C244" s="3">
        <f t="shared" si="6"/>
        <v>4.4224859914441875E-3</v>
      </c>
      <c r="D244" s="1">
        <v>18.75</v>
      </c>
      <c r="E244" s="3">
        <f t="shared" si="7"/>
        <v>1.2419006479481664E-2</v>
      </c>
    </row>
    <row r="245" spans="1:5" x14ac:dyDescent="0.35">
      <c r="A245" s="2">
        <v>41995</v>
      </c>
      <c r="B245" s="1">
        <v>848.51</v>
      </c>
      <c r="C245" s="3">
        <f t="shared" si="6"/>
        <v>1.798397159036377E-2</v>
      </c>
      <c r="D245" s="1">
        <v>19.13</v>
      </c>
      <c r="E245" s="3">
        <f t="shared" si="7"/>
        <v>2.0266666666666613E-2</v>
      </c>
    </row>
    <row r="246" spans="1:5" x14ac:dyDescent="0.35">
      <c r="A246" s="2">
        <v>41996</v>
      </c>
      <c r="B246" s="1">
        <v>842.52</v>
      </c>
      <c r="C246" s="3">
        <f t="shared" si="6"/>
        <v>-7.059433595361291E-3</v>
      </c>
      <c r="D246" s="1">
        <v>19.11</v>
      </c>
      <c r="E246" s="3">
        <f t="shared" si="7"/>
        <v>-1.0454783063251216E-3</v>
      </c>
    </row>
    <row r="247" spans="1:5" x14ac:dyDescent="0.35">
      <c r="A247" s="2">
        <v>41997</v>
      </c>
      <c r="B247" s="1">
        <v>845.87</v>
      </c>
      <c r="C247" s="3">
        <f t="shared" si="6"/>
        <v>3.9761667378816201E-3</v>
      </c>
      <c r="D247" s="1">
        <v>19</v>
      </c>
      <c r="E247" s="3">
        <f t="shared" si="7"/>
        <v>-5.7561486132914411E-3</v>
      </c>
    </row>
    <row r="248" spans="1:5" x14ac:dyDescent="0.35">
      <c r="A248" s="2">
        <v>41998</v>
      </c>
      <c r="B248" s="1">
        <v>845.97</v>
      </c>
      <c r="C248" s="3">
        <f t="shared" si="6"/>
        <v>1.1822147611337764E-4</v>
      </c>
      <c r="D248" s="1">
        <v>18.940000000000001</v>
      </c>
      <c r="E248" s="3">
        <f t="shared" si="7"/>
        <v>-3.157894736842038E-3</v>
      </c>
    </row>
    <row r="249" spans="1:5" x14ac:dyDescent="0.35">
      <c r="A249" s="2">
        <v>41999</v>
      </c>
      <c r="B249" s="1">
        <v>847.33</v>
      </c>
      <c r="C249" s="3">
        <f t="shared" si="6"/>
        <v>1.6076220196933858E-3</v>
      </c>
      <c r="D249" s="1">
        <v>19.02</v>
      </c>
      <c r="E249" s="3">
        <f t="shared" si="7"/>
        <v>4.2238648363251471E-3</v>
      </c>
    </row>
    <row r="250" spans="1:5" x14ac:dyDescent="0.35">
      <c r="A250" s="2">
        <v>42002</v>
      </c>
      <c r="B250" s="1">
        <v>839.17</v>
      </c>
      <c r="C250" s="3">
        <f t="shared" si="6"/>
        <v>-9.6302503156976398E-3</v>
      </c>
      <c r="D250" s="1">
        <v>18.899999999999999</v>
      </c>
      <c r="E250" s="3">
        <f t="shared" si="7"/>
        <v>-6.3091482649842798E-3</v>
      </c>
    </row>
    <row r="251" spans="1:5" x14ac:dyDescent="0.35">
      <c r="A251" s="2">
        <v>42003</v>
      </c>
      <c r="B251" s="1">
        <v>843.5</v>
      </c>
      <c r="C251" s="3">
        <f t="shared" si="6"/>
        <v>5.1598603381913574E-3</v>
      </c>
      <c r="D251" s="1">
        <v>19.170000000000002</v>
      </c>
      <c r="E251" s="3">
        <f t="shared" si="7"/>
        <v>1.4285714285714452E-2</v>
      </c>
    </row>
    <row r="252" spans="1:5" x14ac:dyDescent="0.35">
      <c r="A252" s="2">
        <v>42004</v>
      </c>
      <c r="B252" s="1">
        <v>854.79</v>
      </c>
      <c r="C252" s="3">
        <f t="shared" si="6"/>
        <v>1.3384706579727283E-2</v>
      </c>
      <c r="D252" s="1">
        <v>19.23</v>
      </c>
      <c r="E252" s="3">
        <f t="shared" si="7"/>
        <v>3.1298904538340487E-3</v>
      </c>
    </row>
    <row r="253" spans="1:5" x14ac:dyDescent="0.35">
      <c r="A253" s="2">
        <v>42006</v>
      </c>
      <c r="B253" s="1">
        <v>852.27</v>
      </c>
      <c r="C253" s="3">
        <f t="shared" si="6"/>
        <v>-2.9480925139507737E-3</v>
      </c>
      <c r="D253" s="1">
        <v>19.21</v>
      </c>
      <c r="E253" s="3">
        <f t="shared" si="7"/>
        <v>-1.0400416016640443E-3</v>
      </c>
    </row>
    <row r="254" spans="1:5" x14ac:dyDescent="0.35">
      <c r="A254" s="2">
        <v>42009</v>
      </c>
      <c r="B254" s="1">
        <v>861.82</v>
      </c>
      <c r="C254" s="3">
        <f t="shared" si="6"/>
        <v>1.1205369190514822E-2</v>
      </c>
      <c r="D254" s="1">
        <v>19.59</v>
      </c>
      <c r="E254" s="3">
        <f t="shared" si="7"/>
        <v>1.9781363872982769E-2</v>
      </c>
    </row>
    <row r="255" spans="1:5" x14ac:dyDescent="0.35">
      <c r="A255" s="2">
        <v>42010</v>
      </c>
      <c r="B255" s="1">
        <v>866.37</v>
      </c>
      <c r="C255" s="3">
        <f t="shared" si="6"/>
        <v>5.2795247267410301E-3</v>
      </c>
      <c r="D255" s="1">
        <v>19.75</v>
      </c>
      <c r="E255" s="3">
        <f t="shared" si="7"/>
        <v>8.1674323634507474E-3</v>
      </c>
    </row>
    <row r="256" spans="1:5" x14ac:dyDescent="0.35">
      <c r="A256" s="2">
        <v>42011</v>
      </c>
      <c r="B256" s="1">
        <v>865.48</v>
      </c>
      <c r="C256" s="3">
        <f t="shared" si="6"/>
        <v>-1.0272747209621597E-3</v>
      </c>
      <c r="D256" s="1">
        <v>19.63</v>
      </c>
      <c r="E256" s="3">
        <f t="shared" si="7"/>
        <v>-6.0759493670886578E-3</v>
      </c>
    </row>
    <row r="257" spans="1:5" x14ac:dyDescent="0.35">
      <c r="A257" s="2">
        <v>42012</v>
      </c>
      <c r="B257" s="1">
        <v>874.34</v>
      </c>
      <c r="C257" s="3">
        <f t="shared" si="6"/>
        <v>1.023709386698712E-2</v>
      </c>
      <c r="D257" s="1">
        <v>19.690000000000001</v>
      </c>
      <c r="E257" s="3">
        <f t="shared" si="7"/>
        <v>3.0565461029038346E-3</v>
      </c>
    </row>
    <row r="258" spans="1:5" x14ac:dyDescent="0.35">
      <c r="A258" s="2">
        <v>42013</v>
      </c>
      <c r="B258" s="1">
        <v>874.16</v>
      </c>
      <c r="C258" s="3">
        <f t="shared" si="6"/>
        <v>-2.0586957019015905E-4</v>
      </c>
      <c r="D258" s="1">
        <v>19.690000000000001</v>
      </c>
      <c r="E258" s="3">
        <f t="shared" si="7"/>
        <v>0</v>
      </c>
    </row>
    <row r="259" spans="1:5" x14ac:dyDescent="0.35">
      <c r="A259" s="2">
        <v>42016</v>
      </c>
      <c r="B259" s="1">
        <v>876.4</v>
      </c>
      <c r="C259" s="3">
        <f t="shared" ref="C259:C322" si="8">(B259-B258)/B258</f>
        <v>2.5624599615631113E-3</v>
      </c>
      <c r="D259" s="1">
        <v>20.02</v>
      </c>
      <c r="E259" s="3">
        <f t="shared" ref="E259:E322" si="9">(D259-D258)/D258</f>
        <v>1.6759776536312762E-2</v>
      </c>
    </row>
    <row r="260" spans="1:5" x14ac:dyDescent="0.35">
      <c r="A260" s="2">
        <v>42017</v>
      </c>
      <c r="B260" s="1">
        <v>880.81</v>
      </c>
      <c r="C260" s="3">
        <f t="shared" si="8"/>
        <v>5.0319488817891014E-3</v>
      </c>
      <c r="D260" s="1">
        <v>19.920000000000002</v>
      </c>
      <c r="E260" s="3">
        <f t="shared" si="9"/>
        <v>-4.9950049950048883E-3</v>
      </c>
    </row>
    <row r="261" spans="1:5" x14ac:dyDescent="0.35">
      <c r="A261" s="2">
        <v>42018</v>
      </c>
      <c r="B261" s="1">
        <v>873.28</v>
      </c>
      <c r="C261" s="3">
        <f t="shared" si="8"/>
        <v>-8.548949262610522E-3</v>
      </c>
      <c r="D261" s="1">
        <v>19.25</v>
      </c>
      <c r="E261" s="3">
        <f t="shared" si="9"/>
        <v>-3.3634538152610527E-2</v>
      </c>
    </row>
    <row r="262" spans="1:5" x14ac:dyDescent="0.35">
      <c r="A262" s="2">
        <v>42019</v>
      </c>
      <c r="B262" s="1">
        <v>874.78</v>
      </c>
      <c r="C262" s="3">
        <f t="shared" si="8"/>
        <v>1.7176621473067059E-3</v>
      </c>
      <c r="D262" s="1">
        <v>19.23</v>
      </c>
      <c r="E262" s="3">
        <f t="shared" si="9"/>
        <v>-1.0389610389610168E-3</v>
      </c>
    </row>
    <row r="263" spans="1:5" x14ac:dyDescent="0.35">
      <c r="A263" s="2">
        <v>42020</v>
      </c>
      <c r="B263" s="1">
        <v>871.51</v>
      </c>
      <c r="C263" s="3">
        <f t="shared" si="8"/>
        <v>-3.7380827179404903E-3</v>
      </c>
      <c r="D263" s="1">
        <v>19.3</v>
      </c>
      <c r="E263" s="3">
        <f t="shared" si="9"/>
        <v>3.6401456058242476E-3</v>
      </c>
    </row>
    <row r="264" spans="1:5" x14ac:dyDescent="0.35">
      <c r="A264" s="2">
        <v>42023</v>
      </c>
      <c r="B264" s="1">
        <v>877.22</v>
      </c>
      <c r="C264" s="3">
        <f t="shared" si="8"/>
        <v>6.5518467946438213E-3</v>
      </c>
      <c r="D264" s="1">
        <v>19.57</v>
      </c>
      <c r="E264" s="3">
        <f t="shared" si="9"/>
        <v>1.398963730569946E-2</v>
      </c>
    </row>
    <row r="265" spans="1:5" x14ac:dyDescent="0.35">
      <c r="A265" s="2">
        <v>42024</v>
      </c>
      <c r="B265" s="1">
        <v>888.4</v>
      </c>
      <c r="C265" s="3">
        <f t="shared" si="8"/>
        <v>1.2744807459930176E-2</v>
      </c>
      <c r="D265" s="1">
        <v>19.5</v>
      </c>
      <c r="E265" s="3">
        <f t="shared" si="9"/>
        <v>-3.5769034236075772E-3</v>
      </c>
    </row>
    <row r="266" spans="1:5" x14ac:dyDescent="0.35">
      <c r="A266" s="2">
        <v>42025</v>
      </c>
      <c r="B266" s="1">
        <v>898.93</v>
      </c>
      <c r="C266" s="3">
        <f t="shared" si="8"/>
        <v>1.18527690229626E-2</v>
      </c>
      <c r="D266" s="1">
        <v>19.48</v>
      </c>
      <c r="E266" s="3">
        <f t="shared" si="9"/>
        <v>-1.0256410256410037E-3</v>
      </c>
    </row>
    <row r="267" spans="1:5" x14ac:dyDescent="0.35">
      <c r="A267" s="2">
        <v>42026</v>
      </c>
      <c r="B267" s="1">
        <v>904.58</v>
      </c>
      <c r="C267" s="3">
        <f t="shared" si="8"/>
        <v>6.2852502419544253E-3</v>
      </c>
      <c r="D267" s="1">
        <v>19.02</v>
      </c>
      <c r="E267" s="3">
        <f t="shared" si="9"/>
        <v>-2.3613963039014418E-2</v>
      </c>
    </row>
    <row r="268" spans="1:5" x14ac:dyDescent="0.35">
      <c r="A268" s="2">
        <v>42027</v>
      </c>
      <c r="B268" s="1">
        <v>903.54</v>
      </c>
      <c r="C268" s="3">
        <f t="shared" si="8"/>
        <v>-1.1497048353933065E-3</v>
      </c>
      <c r="D268" s="1">
        <v>19.13</v>
      </c>
      <c r="E268" s="3">
        <f t="shared" si="9"/>
        <v>5.783385909568845E-3</v>
      </c>
    </row>
    <row r="269" spans="1:5" x14ac:dyDescent="0.35">
      <c r="A269" s="2">
        <v>42030</v>
      </c>
      <c r="B269" s="1">
        <v>909.98</v>
      </c>
      <c r="C269" s="3">
        <f t="shared" si="8"/>
        <v>7.1275206410342153E-3</v>
      </c>
      <c r="D269" s="1">
        <v>19.11</v>
      </c>
      <c r="E269" s="3">
        <f t="shared" si="9"/>
        <v>-1.0454783063251216E-3</v>
      </c>
    </row>
    <row r="270" spans="1:5" x14ac:dyDescent="0.35">
      <c r="A270" s="2">
        <v>42031</v>
      </c>
      <c r="B270" s="1">
        <v>907.88</v>
      </c>
      <c r="C270" s="3">
        <f t="shared" si="8"/>
        <v>-2.3077430273193067E-3</v>
      </c>
      <c r="D270" s="1">
        <v>19.29</v>
      </c>
      <c r="E270" s="3">
        <f t="shared" si="9"/>
        <v>9.4191522762951188E-3</v>
      </c>
    </row>
    <row r="271" spans="1:5" x14ac:dyDescent="0.35">
      <c r="A271" s="2">
        <v>42032</v>
      </c>
      <c r="B271" s="1">
        <v>900.48</v>
      </c>
      <c r="C271" s="3">
        <f t="shared" si="8"/>
        <v>-8.1508569414459817E-3</v>
      </c>
      <c r="D271" s="1">
        <v>18.899999999999999</v>
      </c>
      <c r="E271" s="3">
        <f t="shared" si="9"/>
        <v>-2.0217729393468147E-2</v>
      </c>
    </row>
    <row r="272" spans="1:5" x14ac:dyDescent="0.35">
      <c r="A272" s="2">
        <v>42033</v>
      </c>
      <c r="B272" s="1">
        <v>883.91</v>
      </c>
      <c r="C272" s="3">
        <f t="shared" si="8"/>
        <v>-1.8401297085998632E-2</v>
      </c>
      <c r="D272" s="1">
        <v>18.8</v>
      </c>
      <c r="E272" s="3">
        <f t="shared" si="9"/>
        <v>-5.2910052910051788E-3</v>
      </c>
    </row>
    <row r="273" spans="1:5" x14ac:dyDescent="0.35">
      <c r="A273" s="2">
        <v>42034</v>
      </c>
      <c r="B273" s="1">
        <v>887.57</v>
      </c>
      <c r="C273" s="3">
        <f t="shared" si="8"/>
        <v>4.1406930569855326E-3</v>
      </c>
      <c r="D273" s="1">
        <v>19.04</v>
      </c>
      <c r="E273" s="3">
        <f t="shared" si="9"/>
        <v>1.2765957446808427E-2</v>
      </c>
    </row>
    <row r="274" spans="1:5" x14ac:dyDescent="0.35">
      <c r="A274" s="2">
        <v>42037</v>
      </c>
      <c r="B274" s="1">
        <v>894.84</v>
      </c>
      <c r="C274" s="3">
        <f t="shared" si="8"/>
        <v>8.1909032527011736E-3</v>
      </c>
      <c r="D274" s="1">
        <v>18.96</v>
      </c>
      <c r="E274" s="3">
        <f t="shared" si="9"/>
        <v>-4.201680672268818E-3</v>
      </c>
    </row>
    <row r="275" spans="1:5" x14ac:dyDescent="0.35">
      <c r="A275" s="2">
        <v>42038</v>
      </c>
      <c r="B275" s="1">
        <v>873.97</v>
      </c>
      <c r="C275" s="3">
        <f t="shared" si="8"/>
        <v>-2.3322605158464089E-2</v>
      </c>
      <c r="D275" s="1">
        <v>18.88</v>
      </c>
      <c r="E275" s="3">
        <f t="shared" si="9"/>
        <v>-4.2194092827005196E-3</v>
      </c>
    </row>
    <row r="276" spans="1:5" x14ac:dyDescent="0.35">
      <c r="A276" s="2">
        <v>42039</v>
      </c>
      <c r="B276" s="1">
        <v>858.75</v>
      </c>
      <c r="C276" s="3">
        <f t="shared" si="8"/>
        <v>-1.7414785404533367E-2</v>
      </c>
      <c r="D276" s="1">
        <v>18.82</v>
      </c>
      <c r="E276" s="3">
        <f t="shared" si="9"/>
        <v>-3.1779661016948478E-3</v>
      </c>
    </row>
    <row r="277" spans="1:5" x14ac:dyDescent="0.35">
      <c r="A277" s="2">
        <v>42040</v>
      </c>
      <c r="B277" s="1">
        <v>857.92</v>
      </c>
      <c r="C277" s="3">
        <f t="shared" si="8"/>
        <v>-9.6652110625914517E-4</v>
      </c>
      <c r="D277" s="1">
        <v>18.399999999999999</v>
      </c>
      <c r="E277" s="3">
        <f t="shared" si="9"/>
        <v>-2.2316684378321027E-2</v>
      </c>
    </row>
    <row r="278" spans="1:5" x14ac:dyDescent="0.35">
      <c r="A278" s="2">
        <v>42041</v>
      </c>
      <c r="B278" s="1">
        <v>850.34</v>
      </c>
      <c r="C278" s="3">
        <f t="shared" si="8"/>
        <v>-8.8353226408055853E-3</v>
      </c>
      <c r="D278" s="1">
        <v>18.34</v>
      </c>
      <c r="E278" s="3">
        <f t="shared" si="9"/>
        <v>-3.2608695652173222E-3</v>
      </c>
    </row>
    <row r="279" spans="1:5" x14ac:dyDescent="0.35">
      <c r="A279" s="2">
        <v>42044</v>
      </c>
      <c r="B279" s="1">
        <v>846.17</v>
      </c>
      <c r="C279" s="3">
        <f t="shared" si="8"/>
        <v>-4.9039207846274108E-3</v>
      </c>
      <c r="D279" s="1">
        <v>18.75</v>
      </c>
      <c r="E279" s="3">
        <f t="shared" si="9"/>
        <v>2.2355507088331523E-2</v>
      </c>
    </row>
    <row r="280" spans="1:5" x14ac:dyDescent="0.35">
      <c r="A280" s="2">
        <v>42045</v>
      </c>
      <c r="B280" s="1">
        <v>832.06</v>
      </c>
      <c r="C280" s="3">
        <f t="shared" si="8"/>
        <v>-1.6675136201945252E-2</v>
      </c>
      <c r="D280" s="1">
        <v>18.54</v>
      </c>
      <c r="E280" s="3">
        <f t="shared" si="9"/>
        <v>-1.1200000000000045E-2</v>
      </c>
    </row>
    <row r="281" spans="1:5" x14ac:dyDescent="0.35">
      <c r="A281" s="2">
        <v>42046</v>
      </c>
      <c r="B281" s="1">
        <v>835.37</v>
      </c>
      <c r="C281" s="3">
        <f t="shared" si="8"/>
        <v>3.9780785039541132E-3</v>
      </c>
      <c r="D281" s="1">
        <v>18.399999999999999</v>
      </c>
      <c r="E281" s="3">
        <f t="shared" si="9"/>
        <v>-7.5512405609493303E-3</v>
      </c>
    </row>
    <row r="282" spans="1:5" x14ac:dyDescent="0.35">
      <c r="A282" s="2">
        <v>42047</v>
      </c>
      <c r="B282" s="1">
        <v>860.73</v>
      </c>
      <c r="C282" s="3">
        <f t="shared" si="8"/>
        <v>3.0357805523301067E-2</v>
      </c>
      <c r="D282" s="1">
        <v>18.79</v>
      </c>
      <c r="E282" s="3">
        <f t="shared" si="9"/>
        <v>2.1195652173913077E-2</v>
      </c>
    </row>
    <row r="283" spans="1:5" x14ac:dyDescent="0.35">
      <c r="A283" s="2">
        <v>42048</v>
      </c>
      <c r="B283" s="1">
        <v>858.35</v>
      </c>
      <c r="C283" s="3">
        <f t="shared" si="8"/>
        <v>-2.7650947451581744E-3</v>
      </c>
      <c r="D283" s="1">
        <v>19.32</v>
      </c>
      <c r="E283" s="3">
        <f t="shared" si="9"/>
        <v>2.8206492815327364E-2</v>
      </c>
    </row>
    <row r="284" spans="1:5" x14ac:dyDescent="0.35">
      <c r="A284" s="2">
        <v>42051</v>
      </c>
      <c r="B284" s="1">
        <v>860.84</v>
      </c>
      <c r="C284" s="3">
        <f t="shared" si="8"/>
        <v>2.9009145453486444E-3</v>
      </c>
      <c r="D284" s="1">
        <v>19.11</v>
      </c>
      <c r="E284" s="3">
        <f t="shared" si="9"/>
        <v>-1.0869565217391349E-2</v>
      </c>
    </row>
    <row r="285" spans="1:5" x14ac:dyDescent="0.35">
      <c r="A285" s="2">
        <v>42052</v>
      </c>
      <c r="B285" s="1">
        <v>845.32</v>
      </c>
      <c r="C285" s="3">
        <f t="shared" si="8"/>
        <v>-1.8028902002695021E-2</v>
      </c>
      <c r="D285" s="1">
        <v>18.59</v>
      </c>
      <c r="E285" s="3">
        <f t="shared" si="9"/>
        <v>-2.7210884353741475E-2</v>
      </c>
    </row>
    <row r="286" spans="1:5" x14ac:dyDescent="0.35">
      <c r="A286" s="2">
        <v>42053</v>
      </c>
      <c r="B286" s="1">
        <v>855.11</v>
      </c>
      <c r="C286" s="3">
        <f t="shared" si="8"/>
        <v>1.1581412956040272E-2</v>
      </c>
      <c r="D286" s="1">
        <v>18.649999999999999</v>
      </c>
      <c r="E286" s="3">
        <f t="shared" si="9"/>
        <v>3.2275416890800816E-3</v>
      </c>
    </row>
    <row r="287" spans="1:5" x14ac:dyDescent="0.35">
      <c r="A287" s="2">
        <v>42054</v>
      </c>
      <c r="B287" s="1">
        <v>864.34</v>
      </c>
      <c r="C287" s="3">
        <f t="shared" si="8"/>
        <v>1.0793932944299586E-2</v>
      </c>
      <c r="D287" s="1">
        <v>18.690000000000001</v>
      </c>
      <c r="E287" s="3">
        <f t="shared" si="9"/>
        <v>2.1447721179626116E-3</v>
      </c>
    </row>
    <row r="288" spans="1:5" x14ac:dyDescent="0.35">
      <c r="A288" s="2">
        <v>42055</v>
      </c>
      <c r="B288" s="1">
        <v>855.77</v>
      </c>
      <c r="C288" s="3">
        <f t="shared" si="8"/>
        <v>-9.9150797140014919E-3</v>
      </c>
      <c r="D288" s="1">
        <v>18.77</v>
      </c>
      <c r="E288" s="3">
        <f t="shared" si="9"/>
        <v>4.2803638309255373E-3</v>
      </c>
    </row>
    <row r="289" spans="1:5" x14ac:dyDescent="0.35">
      <c r="A289" s="2">
        <v>42058</v>
      </c>
      <c r="B289" s="1">
        <v>863.29</v>
      </c>
      <c r="C289" s="3">
        <f t="shared" si="8"/>
        <v>8.7874078315435013E-3</v>
      </c>
      <c r="D289" s="1">
        <v>18.690000000000001</v>
      </c>
      <c r="E289" s="3">
        <f t="shared" si="9"/>
        <v>-4.262120404901348E-3</v>
      </c>
    </row>
    <row r="290" spans="1:5" x14ac:dyDescent="0.35">
      <c r="A290" s="2">
        <v>42059</v>
      </c>
      <c r="B290" s="1">
        <v>867.32</v>
      </c>
      <c r="C290" s="3">
        <f t="shared" si="8"/>
        <v>4.6681879785472865E-3</v>
      </c>
      <c r="D290" s="1">
        <v>18.77</v>
      </c>
      <c r="E290" s="3">
        <f t="shared" si="9"/>
        <v>4.2803638309255373E-3</v>
      </c>
    </row>
    <row r="291" spans="1:5" x14ac:dyDescent="0.35">
      <c r="A291" s="2">
        <v>42060</v>
      </c>
      <c r="B291" s="1">
        <v>867.38</v>
      </c>
      <c r="C291" s="3">
        <f t="shared" si="8"/>
        <v>6.917861919469795E-5</v>
      </c>
      <c r="D291" s="1">
        <v>18.96</v>
      </c>
      <c r="E291" s="3">
        <f t="shared" si="9"/>
        <v>1.0122535961640984E-2</v>
      </c>
    </row>
    <row r="292" spans="1:5" x14ac:dyDescent="0.35">
      <c r="A292" s="2">
        <v>42061</v>
      </c>
      <c r="B292" s="1">
        <v>859.69</v>
      </c>
      <c r="C292" s="3">
        <f t="shared" si="8"/>
        <v>-8.8657797043970813E-3</v>
      </c>
      <c r="D292" s="1">
        <v>18.86</v>
      </c>
      <c r="E292" s="3">
        <f t="shared" si="9"/>
        <v>-5.2742616033756018E-3</v>
      </c>
    </row>
    <row r="293" spans="1:5" x14ac:dyDescent="0.35">
      <c r="A293" s="2">
        <v>42062</v>
      </c>
      <c r="B293" s="1">
        <v>842.88</v>
      </c>
      <c r="C293" s="3">
        <f t="shared" si="8"/>
        <v>-1.9553560004187624E-2</v>
      </c>
      <c r="D293" s="1">
        <v>18.07</v>
      </c>
      <c r="E293" s="3">
        <f t="shared" si="9"/>
        <v>-4.1887592788971327E-2</v>
      </c>
    </row>
    <row r="294" spans="1:5" x14ac:dyDescent="0.35">
      <c r="A294" s="2">
        <v>42065</v>
      </c>
      <c r="B294" s="1">
        <v>841.26</v>
      </c>
      <c r="C294" s="3">
        <f t="shared" si="8"/>
        <v>-1.9219817767653813E-3</v>
      </c>
      <c r="D294" s="1">
        <v>18.07</v>
      </c>
      <c r="E294" s="3">
        <f t="shared" si="9"/>
        <v>0</v>
      </c>
    </row>
    <row r="295" spans="1:5" x14ac:dyDescent="0.35">
      <c r="A295" s="2">
        <v>42066</v>
      </c>
      <c r="B295" s="1">
        <v>844.71</v>
      </c>
      <c r="C295" s="3">
        <f t="shared" si="8"/>
        <v>4.1009913700877799E-3</v>
      </c>
      <c r="D295" s="1">
        <v>18.25</v>
      </c>
      <c r="E295" s="3">
        <f t="shared" si="9"/>
        <v>9.9612617598228946E-3</v>
      </c>
    </row>
    <row r="296" spans="1:5" x14ac:dyDescent="0.35">
      <c r="A296" s="2">
        <v>42067</v>
      </c>
      <c r="B296" s="1">
        <v>823.18</v>
      </c>
      <c r="C296" s="3">
        <f t="shared" si="8"/>
        <v>-2.5488037314581435E-2</v>
      </c>
      <c r="D296" s="1">
        <v>16.88</v>
      </c>
      <c r="E296" s="3">
        <f t="shared" si="9"/>
        <v>-7.5068493150684992E-2</v>
      </c>
    </row>
    <row r="297" spans="1:5" x14ac:dyDescent="0.35">
      <c r="A297" s="2">
        <v>42068</v>
      </c>
      <c r="B297" s="1">
        <v>810.99</v>
      </c>
      <c r="C297" s="3">
        <f t="shared" si="8"/>
        <v>-1.4808425860686534E-2</v>
      </c>
      <c r="D297" s="1">
        <v>16.73</v>
      </c>
      <c r="E297" s="3">
        <f t="shared" si="9"/>
        <v>-8.8862559241705327E-3</v>
      </c>
    </row>
    <row r="298" spans="1:5" x14ac:dyDescent="0.35">
      <c r="A298" s="2">
        <v>42069</v>
      </c>
      <c r="B298" s="1">
        <v>806.29</v>
      </c>
      <c r="C298" s="3">
        <f t="shared" si="8"/>
        <v>-5.7953858863858312E-3</v>
      </c>
      <c r="D298" s="1">
        <v>17.61</v>
      </c>
      <c r="E298" s="3">
        <f t="shared" si="9"/>
        <v>5.260011954572618E-2</v>
      </c>
    </row>
    <row r="299" spans="1:5" x14ac:dyDescent="0.35">
      <c r="A299" s="2">
        <v>42072</v>
      </c>
      <c r="B299" s="1">
        <v>809.39</v>
      </c>
      <c r="C299" s="3">
        <f t="shared" si="8"/>
        <v>3.8447704920066264E-3</v>
      </c>
      <c r="D299" s="1">
        <v>17.55</v>
      </c>
      <c r="E299" s="3">
        <f t="shared" si="9"/>
        <v>-3.4071550255535903E-3</v>
      </c>
    </row>
    <row r="300" spans="1:5" x14ac:dyDescent="0.35">
      <c r="A300" s="2">
        <v>42073</v>
      </c>
      <c r="B300" s="1">
        <v>783.28</v>
      </c>
      <c r="C300" s="3">
        <f t="shared" si="8"/>
        <v>-3.2258861611831148E-2</v>
      </c>
      <c r="D300" s="1">
        <v>17.3</v>
      </c>
      <c r="E300" s="3">
        <f t="shared" si="9"/>
        <v>-1.4245014245014245E-2</v>
      </c>
    </row>
    <row r="301" spans="1:5" x14ac:dyDescent="0.35">
      <c r="A301" s="2">
        <v>42074</v>
      </c>
      <c r="B301" s="1">
        <v>786.05</v>
      </c>
      <c r="C301" s="3">
        <f t="shared" si="8"/>
        <v>3.5364109896843811E-3</v>
      </c>
      <c r="D301" s="1">
        <v>17.07</v>
      </c>
      <c r="E301" s="3">
        <f t="shared" si="9"/>
        <v>-1.3294797687861296E-2</v>
      </c>
    </row>
    <row r="302" spans="1:5" x14ac:dyDescent="0.35">
      <c r="A302" s="2">
        <v>42075</v>
      </c>
      <c r="B302" s="1">
        <v>786.19</v>
      </c>
      <c r="C302" s="3">
        <f t="shared" si="8"/>
        <v>1.7810571846587373E-4</v>
      </c>
      <c r="D302" s="1">
        <v>16.920000000000002</v>
      </c>
      <c r="E302" s="3">
        <f t="shared" si="9"/>
        <v>-8.7873462214410406E-3</v>
      </c>
    </row>
    <row r="303" spans="1:5" x14ac:dyDescent="0.35">
      <c r="A303" s="2">
        <v>42076</v>
      </c>
      <c r="B303" s="1">
        <v>770.12</v>
      </c>
      <c r="C303" s="3">
        <f t="shared" si="8"/>
        <v>-2.0440351568959219E-2</v>
      </c>
      <c r="D303" s="1">
        <v>16.61</v>
      </c>
      <c r="E303" s="3">
        <f t="shared" si="9"/>
        <v>-1.83215130023642E-2</v>
      </c>
    </row>
    <row r="304" spans="1:5" x14ac:dyDescent="0.35">
      <c r="A304" s="2">
        <v>42079</v>
      </c>
      <c r="B304" s="1">
        <v>784.75</v>
      </c>
      <c r="C304" s="3">
        <f t="shared" si="8"/>
        <v>1.8997039422427666E-2</v>
      </c>
      <c r="D304" s="1">
        <v>16.98</v>
      </c>
      <c r="E304" s="3">
        <f t="shared" si="9"/>
        <v>2.2275737507525647E-2</v>
      </c>
    </row>
    <row r="305" spans="1:5" x14ac:dyDescent="0.35">
      <c r="A305" s="2">
        <v>42080</v>
      </c>
      <c r="B305" s="1">
        <v>802.31</v>
      </c>
      <c r="C305" s="3">
        <f t="shared" si="8"/>
        <v>2.2376553042370111E-2</v>
      </c>
      <c r="D305" s="1">
        <v>17.09</v>
      </c>
      <c r="E305" s="3">
        <f t="shared" si="9"/>
        <v>6.4782096584216388E-3</v>
      </c>
    </row>
    <row r="306" spans="1:5" x14ac:dyDescent="0.35">
      <c r="A306" s="2">
        <v>42081</v>
      </c>
      <c r="B306" s="1">
        <v>801.93</v>
      </c>
      <c r="C306" s="3">
        <f t="shared" si="8"/>
        <v>-4.7363238648402174E-4</v>
      </c>
      <c r="D306" s="1">
        <v>17.52</v>
      </c>
      <c r="E306" s="3">
        <f t="shared" si="9"/>
        <v>2.5160912814511393E-2</v>
      </c>
    </row>
    <row r="307" spans="1:5" x14ac:dyDescent="0.35">
      <c r="A307" s="2">
        <v>42082</v>
      </c>
      <c r="B307" s="1">
        <v>821.28</v>
      </c>
      <c r="C307" s="3">
        <f t="shared" si="8"/>
        <v>2.4129288092476928E-2</v>
      </c>
      <c r="D307" s="1">
        <v>17.420000000000002</v>
      </c>
      <c r="E307" s="3">
        <f t="shared" si="9"/>
        <v>-5.7077625570775038E-3</v>
      </c>
    </row>
    <row r="308" spans="1:5" x14ac:dyDescent="0.35">
      <c r="A308" s="2">
        <v>42083</v>
      </c>
      <c r="B308" s="1">
        <v>826.98</v>
      </c>
      <c r="C308" s="3">
        <f t="shared" si="8"/>
        <v>6.9403857393337785E-3</v>
      </c>
      <c r="D308" s="1">
        <v>17.940000000000001</v>
      </c>
      <c r="E308" s="3">
        <f t="shared" si="9"/>
        <v>2.9850746268656688E-2</v>
      </c>
    </row>
    <row r="309" spans="1:5" x14ac:dyDescent="0.35">
      <c r="A309" s="2">
        <v>42086</v>
      </c>
      <c r="B309" s="1">
        <v>839.52</v>
      </c>
      <c r="C309" s="3">
        <f t="shared" si="8"/>
        <v>1.5163607342378248E-2</v>
      </c>
      <c r="D309" s="1">
        <v>17.88</v>
      </c>
      <c r="E309" s="3">
        <f t="shared" si="9"/>
        <v>-3.3444816053512971E-3</v>
      </c>
    </row>
    <row r="310" spans="1:5" x14ac:dyDescent="0.35">
      <c r="A310" s="2">
        <v>42087</v>
      </c>
      <c r="B310" s="1">
        <v>822.33</v>
      </c>
      <c r="C310" s="3">
        <f t="shared" si="8"/>
        <v>-2.0475986277873E-2</v>
      </c>
      <c r="D310" s="1">
        <v>17.46</v>
      </c>
      <c r="E310" s="3">
        <f t="shared" si="9"/>
        <v>-2.3489932885905937E-2</v>
      </c>
    </row>
    <row r="311" spans="1:5" x14ac:dyDescent="0.35">
      <c r="A311" s="2">
        <v>42088</v>
      </c>
      <c r="B311" s="1">
        <v>828.67</v>
      </c>
      <c r="C311" s="3">
        <f t="shared" si="8"/>
        <v>7.709800201865331E-3</v>
      </c>
      <c r="D311" s="1">
        <v>17.399999999999999</v>
      </c>
      <c r="E311" s="3">
        <f t="shared" si="9"/>
        <v>-3.436426116838618E-3</v>
      </c>
    </row>
    <row r="312" spans="1:5" x14ac:dyDescent="0.35">
      <c r="A312" s="2">
        <v>42089</v>
      </c>
      <c r="B312" s="1">
        <v>816.82</v>
      </c>
      <c r="C312" s="3">
        <f t="shared" si="8"/>
        <v>-1.4300022928306696E-2</v>
      </c>
      <c r="D312" s="1">
        <v>17.690000000000001</v>
      </c>
      <c r="E312" s="3">
        <f t="shared" si="9"/>
        <v>1.6666666666666823E-2</v>
      </c>
    </row>
    <row r="313" spans="1:5" x14ac:dyDescent="0.35">
      <c r="A313" s="2">
        <v>42090</v>
      </c>
      <c r="B313" s="1">
        <v>811.33</v>
      </c>
      <c r="C313" s="3">
        <f t="shared" si="8"/>
        <v>-6.7211870424328602E-3</v>
      </c>
      <c r="D313" s="1">
        <v>17.73</v>
      </c>
      <c r="E313" s="3">
        <f t="shared" si="9"/>
        <v>2.2611644997173061E-3</v>
      </c>
    </row>
    <row r="314" spans="1:5" x14ac:dyDescent="0.35">
      <c r="A314" s="2">
        <v>42093</v>
      </c>
      <c r="B314" s="1">
        <v>823.72</v>
      </c>
      <c r="C314" s="3">
        <f t="shared" si="8"/>
        <v>1.527122132794299E-2</v>
      </c>
      <c r="D314" s="1">
        <v>17.96</v>
      </c>
      <c r="E314" s="3">
        <f t="shared" si="9"/>
        <v>1.2972363226170356E-2</v>
      </c>
    </row>
    <row r="315" spans="1:5" x14ac:dyDescent="0.35">
      <c r="A315" s="2">
        <v>42094</v>
      </c>
      <c r="B315" s="1">
        <v>810.93</v>
      </c>
      <c r="C315" s="3">
        <f t="shared" si="8"/>
        <v>-1.5527120866313889E-2</v>
      </c>
      <c r="D315" s="1">
        <v>17.73</v>
      </c>
      <c r="E315" s="3">
        <f t="shared" si="9"/>
        <v>-1.2806236080178196E-2</v>
      </c>
    </row>
    <row r="316" spans="1:5" x14ac:dyDescent="0.35">
      <c r="A316" s="2">
        <v>42095</v>
      </c>
      <c r="B316" s="1">
        <v>814.14</v>
      </c>
      <c r="C316" s="3">
        <f t="shared" si="8"/>
        <v>3.9584181125375019E-3</v>
      </c>
      <c r="D316" s="1">
        <v>17.88</v>
      </c>
      <c r="E316" s="3">
        <f t="shared" si="9"/>
        <v>8.4602368866327458E-3</v>
      </c>
    </row>
    <row r="317" spans="1:5" x14ac:dyDescent="0.35">
      <c r="A317" s="2">
        <v>42096</v>
      </c>
      <c r="B317" s="1">
        <v>819.06</v>
      </c>
      <c r="C317" s="3">
        <f t="shared" si="8"/>
        <v>6.0431866755103047E-3</v>
      </c>
      <c r="D317" s="1">
        <v>18.38</v>
      </c>
      <c r="E317" s="3">
        <f t="shared" si="9"/>
        <v>2.7964205816554812E-2</v>
      </c>
    </row>
    <row r="318" spans="1:5" x14ac:dyDescent="0.35">
      <c r="A318" s="2">
        <v>42097</v>
      </c>
      <c r="B318" s="1">
        <v>831.77</v>
      </c>
      <c r="C318" s="3">
        <f t="shared" si="8"/>
        <v>1.5517788684589697E-2</v>
      </c>
      <c r="D318" s="1">
        <v>18.73</v>
      </c>
      <c r="E318" s="3">
        <f t="shared" si="9"/>
        <v>1.9042437431991372E-2</v>
      </c>
    </row>
    <row r="319" spans="1:5" x14ac:dyDescent="0.35">
      <c r="A319" s="2">
        <v>42100</v>
      </c>
      <c r="B319" s="1">
        <v>833.4</v>
      </c>
      <c r="C319" s="3">
        <f t="shared" si="8"/>
        <v>1.9596763528379186E-3</v>
      </c>
      <c r="D319" s="1">
        <v>18.82</v>
      </c>
      <c r="E319" s="3">
        <f t="shared" si="9"/>
        <v>4.8051254671649685E-3</v>
      </c>
    </row>
    <row r="320" spans="1:5" x14ac:dyDescent="0.35">
      <c r="A320" s="2">
        <v>42101</v>
      </c>
      <c r="B320" s="1">
        <v>827.36</v>
      </c>
      <c r="C320" s="3">
        <f t="shared" si="8"/>
        <v>-7.247420206383446E-3</v>
      </c>
      <c r="D320" s="1">
        <v>18.940000000000001</v>
      </c>
      <c r="E320" s="3">
        <f t="shared" si="9"/>
        <v>6.3761955366631769E-3</v>
      </c>
    </row>
    <row r="321" spans="1:5" x14ac:dyDescent="0.35">
      <c r="A321" s="2">
        <v>42102</v>
      </c>
      <c r="B321" s="1">
        <v>830.77</v>
      </c>
      <c r="C321" s="3">
        <f t="shared" si="8"/>
        <v>4.1215432218139241E-3</v>
      </c>
      <c r="D321" s="1">
        <v>18.98</v>
      </c>
      <c r="E321" s="3">
        <f t="shared" si="9"/>
        <v>2.1119324181625735E-3</v>
      </c>
    </row>
    <row r="322" spans="1:5" x14ac:dyDescent="0.35">
      <c r="A322" s="2">
        <v>42103</v>
      </c>
      <c r="B322" s="1">
        <v>837.35</v>
      </c>
      <c r="C322" s="3">
        <f t="shared" si="8"/>
        <v>7.9203630367009406E-3</v>
      </c>
      <c r="D322" s="1">
        <v>19.27</v>
      </c>
      <c r="E322" s="3">
        <f t="shared" si="9"/>
        <v>1.5279241306638521E-2</v>
      </c>
    </row>
    <row r="323" spans="1:5" x14ac:dyDescent="0.35">
      <c r="A323" s="2">
        <v>42104</v>
      </c>
      <c r="B323" s="1">
        <v>829.42</v>
      </c>
      <c r="C323" s="3">
        <f t="shared" ref="C323:C386" si="10">(B323-B322)/B322</f>
        <v>-9.4703528990267676E-3</v>
      </c>
      <c r="D323" s="1">
        <v>19.11</v>
      </c>
      <c r="E323" s="3">
        <f t="shared" ref="E323:E386" si="11">(D323-D322)/D322</f>
        <v>-8.3030617540218038E-3</v>
      </c>
    </row>
    <row r="324" spans="1:5" x14ac:dyDescent="0.35">
      <c r="A324" s="2">
        <v>42107</v>
      </c>
      <c r="B324" s="1">
        <v>823.18</v>
      </c>
      <c r="C324" s="3">
        <f t="shared" si="10"/>
        <v>-7.5233295555930764E-3</v>
      </c>
      <c r="D324" s="1">
        <v>18.98</v>
      </c>
      <c r="E324" s="3">
        <f t="shared" si="11"/>
        <v>-6.8027210884353227E-3</v>
      </c>
    </row>
    <row r="325" spans="1:5" x14ac:dyDescent="0.35">
      <c r="A325" s="2">
        <v>42108</v>
      </c>
      <c r="B325" s="1">
        <v>827.06</v>
      </c>
      <c r="C325" s="3">
        <f t="shared" si="10"/>
        <v>4.7134284117689882E-3</v>
      </c>
      <c r="D325" s="1">
        <v>18.920000000000002</v>
      </c>
      <c r="E325" s="3">
        <f t="shared" si="11"/>
        <v>-3.1612223393044634E-3</v>
      </c>
    </row>
    <row r="326" spans="1:5" x14ac:dyDescent="0.35">
      <c r="A326" s="2">
        <v>42109</v>
      </c>
      <c r="B326" s="1">
        <v>818.09</v>
      </c>
      <c r="C326" s="3">
        <f t="shared" si="10"/>
        <v>-1.084564602326302E-2</v>
      </c>
      <c r="D326" s="1">
        <v>18.71</v>
      </c>
      <c r="E326" s="3">
        <f t="shared" si="11"/>
        <v>-1.1099365750528585E-2</v>
      </c>
    </row>
    <row r="327" spans="1:5" x14ac:dyDescent="0.35">
      <c r="A327" s="2">
        <v>42110</v>
      </c>
      <c r="B327" s="1">
        <v>828.62</v>
      </c>
      <c r="C327" s="3">
        <f t="shared" si="10"/>
        <v>1.2871444462100713E-2</v>
      </c>
      <c r="D327" s="1">
        <v>18.59</v>
      </c>
      <c r="E327" s="3">
        <f t="shared" si="11"/>
        <v>-6.4136825227151788E-3</v>
      </c>
    </row>
    <row r="328" spans="1:5" x14ac:dyDescent="0.35">
      <c r="A328" s="2">
        <v>42111</v>
      </c>
      <c r="B328" s="1">
        <v>828.27</v>
      </c>
      <c r="C328" s="3">
        <f t="shared" si="10"/>
        <v>-4.2238903236709556E-4</v>
      </c>
      <c r="D328" s="1">
        <v>18.649999999999999</v>
      </c>
      <c r="E328" s="3">
        <f t="shared" si="11"/>
        <v>3.2275416890800816E-3</v>
      </c>
    </row>
    <row r="329" spans="1:5" x14ac:dyDescent="0.35">
      <c r="A329" s="2">
        <v>42114</v>
      </c>
      <c r="B329" s="1">
        <v>827.6</v>
      </c>
      <c r="C329" s="3">
        <f t="shared" si="10"/>
        <v>-8.0891496734151796E-4</v>
      </c>
      <c r="D329" s="1">
        <v>18.77</v>
      </c>
      <c r="E329" s="3">
        <f t="shared" si="11"/>
        <v>6.434316353887453E-3</v>
      </c>
    </row>
    <row r="330" spans="1:5" x14ac:dyDescent="0.35">
      <c r="A330" s="2">
        <v>42115</v>
      </c>
      <c r="B330" s="1">
        <v>846.43</v>
      </c>
      <c r="C330" s="3">
        <f t="shared" si="10"/>
        <v>2.275253745770895E-2</v>
      </c>
      <c r="D330" s="1">
        <v>19.13</v>
      </c>
      <c r="E330" s="3">
        <f t="shared" si="11"/>
        <v>1.9179541822056442E-2</v>
      </c>
    </row>
    <row r="331" spans="1:5" x14ac:dyDescent="0.35">
      <c r="A331" s="2">
        <v>42116</v>
      </c>
      <c r="B331" s="1">
        <v>841.77</v>
      </c>
      <c r="C331" s="3">
        <f t="shared" si="10"/>
        <v>-5.505475940124958E-3</v>
      </c>
      <c r="D331" s="1">
        <v>18.88</v>
      </c>
      <c r="E331" s="3">
        <f t="shared" si="11"/>
        <v>-1.3068478829064298E-2</v>
      </c>
    </row>
    <row r="332" spans="1:5" x14ac:dyDescent="0.35">
      <c r="A332" s="2">
        <v>42118</v>
      </c>
      <c r="B332" s="1">
        <v>858.63</v>
      </c>
      <c r="C332" s="3">
        <f t="shared" si="10"/>
        <v>2.0029224134858706E-2</v>
      </c>
      <c r="D332" s="1">
        <v>19.27</v>
      </c>
      <c r="E332" s="3">
        <f t="shared" si="11"/>
        <v>2.0656779661016981E-2</v>
      </c>
    </row>
    <row r="333" spans="1:5" x14ac:dyDescent="0.35">
      <c r="A333" s="2">
        <v>42121</v>
      </c>
      <c r="B333" s="1">
        <v>866.86</v>
      </c>
      <c r="C333" s="3">
        <f t="shared" si="10"/>
        <v>9.5850366281169056E-3</v>
      </c>
      <c r="D333" s="1">
        <v>19.190000000000001</v>
      </c>
      <c r="E333" s="3">
        <f t="shared" si="11"/>
        <v>-4.1515308770108091E-3</v>
      </c>
    </row>
    <row r="334" spans="1:5" x14ac:dyDescent="0.35">
      <c r="A334" s="2">
        <v>42122</v>
      </c>
      <c r="B334" s="1">
        <v>864.83</v>
      </c>
      <c r="C334" s="3">
        <f t="shared" si="10"/>
        <v>-2.3417852940497575E-3</v>
      </c>
      <c r="D334" s="1">
        <v>19.3</v>
      </c>
      <c r="E334" s="3">
        <f t="shared" si="11"/>
        <v>5.7321521625846496E-3</v>
      </c>
    </row>
    <row r="335" spans="1:5" x14ac:dyDescent="0.35">
      <c r="A335" s="2">
        <v>42123</v>
      </c>
      <c r="B335" s="1">
        <v>862.87</v>
      </c>
      <c r="C335" s="3">
        <f t="shared" si="10"/>
        <v>-2.2663413618861932E-3</v>
      </c>
      <c r="D335" s="1">
        <v>19.23</v>
      </c>
      <c r="E335" s="3">
        <f t="shared" si="11"/>
        <v>-3.6269430051813619E-3</v>
      </c>
    </row>
    <row r="336" spans="1:5" x14ac:dyDescent="0.35">
      <c r="A336" s="2">
        <v>42124</v>
      </c>
      <c r="B336" s="1">
        <v>844.07</v>
      </c>
      <c r="C336" s="3">
        <f t="shared" si="10"/>
        <v>-2.1787754818222854E-2</v>
      </c>
      <c r="D336" s="1">
        <v>19.04</v>
      </c>
      <c r="E336" s="3">
        <f t="shared" si="11"/>
        <v>-9.8803952158086992E-3</v>
      </c>
    </row>
    <row r="337" spans="1:5" x14ac:dyDescent="0.35">
      <c r="A337" s="2">
        <v>42128</v>
      </c>
      <c r="B337" s="1">
        <v>844.39</v>
      </c>
      <c r="C337" s="3">
        <f t="shared" si="10"/>
        <v>3.7911547620450472E-4</v>
      </c>
      <c r="D337" s="1">
        <v>18.84</v>
      </c>
      <c r="E337" s="3">
        <f t="shared" si="11"/>
        <v>-1.0504201680672232E-2</v>
      </c>
    </row>
    <row r="338" spans="1:5" x14ac:dyDescent="0.35">
      <c r="A338" s="2">
        <v>42129</v>
      </c>
      <c r="B338" s="1">
        <v>838.41</v>
      </c>
      <c r="C338" s="3">
        <f t="shared" si="10"/>
        <v>-7.0820355522922089E-3</v>
      </c>
      <c r="D338" s="1">
        <v>18.63</v>
      </c>
      <c r="E338" s="3">
        <f t="shared" si="11"/>
        <v>-1.114649681528667E-2</v>
      </c>
    </row>
    <row r="339" spans="1:5" x14ac:dyDescent="0.35">
      <c r="A339" s="2">
        <v>42130</v>
      </c>
      <c r="B339" s="1">
        <v>829.11</v>
      </c>
      <c r="C339" s="3">
        <f t="shared" si="10"/>
        <v>-1.1092424947221473E-2</v>
      </c>
      <c r="D339" s="1">
        <v>18.75</v>
      </c>
      <c r="E339" s="3">
        <f t="shared" si="11"/>
        <v>6.4412238325282341E-3</v>
      </c>
    </row>
    <row r="340" spans="1:5" x14ac:dyDescent="0.35">
      <c r="A340" s="2">
        <v>42131</v>
      </c>
      <c r="B340" s="1">
        <v>830.07</v>
      </c>
      <c r="C340" s="3">
        <f t="shared" si="10"/>
        <v>1.1578680754062022E-3</v>
      </c>
      <c r="D340" s="1">
        <v>18.57</v>
      </c>
      <c r="E340" s="3">
        <f t="shared" si="11"/>
        <v>-9.5999999999999853E-3</v>
      </c>
    </row>
    <row r="341" spans="1:5" x14ac:dyDescent="0.35">
      <c r="A341" s="2">
        <v>42132</v>
      </c>
      <c r="B341" s="1">
        <v>844.37</v>
      </c>
      <c r="C341" s="3">
        <f t="shared" si="10"/>
        <v>1.7227462744105863E-2</v>
      </c>
      <c r="D341" s="1">
        <v>18.899999999999999</v>
      </c>
      <c r="E341" s="3">
        <f t="shared" si="11"/>
        <v>1.7770597738287468E-2</v>
      </c>
    </row>
    <row r="342" spans="1:5" x14ac:dyDescent="0.35">
      <c r="A342" s="2">
        <v>42135</v>
      </c>
      <c r="B342" s="1">
        <v>850.98</v>
      </c>
      <c r="C342" s="3">
        <f t="shared" si="10"/>
        <v>7.8283217073084228E-3</v>
      </c>
      <c r="D342" s="1">
        <v>18.920000000000002</v>
      </c>
      <c r="E342" s="3">
        <f t="shared" si="11"/>
        <v>1.0582010582012237E-3</v>
      </c>
    </row>
    <row r="343" spans="1:5" x14ac:dyDescent="0.35">
      <c r="A343" s="2">
        <v>42136</v>
      </c>
      <c r="B343" s="1">
        <v>856.25</v>
      </c>
      <c r="C343" s="3">
        <f t="shared" si="10"/>
        <v>6.1928599967096543E-3</v>
      </c>
      <c r="D343" s="1">
        <v>18.84</v>
      </c>
      <c r="E343" s="3">
        <f t="shared" si="11"/>
        <v>-4.2283298097252559E-3</v>
      </c>
    </row>
    <row r="344" spans="1:5" x14ac:dyDescent="0.35">
      <c r="A344" s="2">
        <v>42137</v>
      </c>
      <c r="B344" s="1">
        <v>866.26</v>
      </c>
      <c r="C344" s="3">
        <f t="shared" si="10"/>
        <v>1.1690510948905098E-2</v>
      </c>
      <c r="D344" s="1">
        <v>18.96</v>
      </c>
      <c r="E344" s="3">
        <f t="shared" si="11"/>
        <v>6.3694267515924099E-3</v>
      </c>
    </row>
    <row r="345" spans="1:5" x14ac:dyDescent="0.35">
      <c r="A345" s="2">
        <v>42138</v>
      </c>
      <c r="B345" s="1">
        <v>874.31</v>
      </c>
      <c r="C345" s="3">
        <f t="shared" si="10"/>
        <v>9.2928220164846063E-3</v>
      </c>
      <c r="D345" s="1">
        <v>19.23</v>
      </c>
      <c r="E345" s="3">
        <f t="shared" si="11"/>
        <v>1.4240506329113901E-2</v>
      </c>
    </row>
    <row r="346" spans="1:5" x14ac:dyDescent="0.35">
      <c r="A346" s="2">
        <v>42139</v>
      </c>
      <c r="B346" s="1">
        <v>877.66</v>
      </c>
      <c r="C346" s="3">
        <f t="shared" si="10"/>
        <v>3.8315929132687753E-3</v>
      </c>
      <c r="D346" s="1">
        <v>19.670000000000002</v>
      </c>
      <c r="E346" s="3">
        <f t="shared" si="11"/>
        <v>2.2880915236609529E-2</v>
      </c>
    </row>
    <row r="347" spans="1:5" x14ac:dyDescent="0.35">
      <c r="A347" s="2">
        <v>42142</v>
      </c>
      <c r="B347" s="1">
        <v>887.98</v>
      </c>
      <c r="C347" s="3">
        <f t="shared" si="10"/>
        <v>1.1758539753435328E-2</v>
      </c>
      <c r="D347" s="1">
        <v>19.399999999999999</v>
      </c>
      <c r="E347" s="3">
        <f t="shared" si="11"/>
        <v>-1.3726487036095735E-2</v>
      </c>
    </row>
    <row r="348" spans="1:5" x14ac:dyDescent="0.35">
      <c r="A348" s="2">
        <v>42144</v>
      </c>
      <c r="B348" s="1">
        <v>879.86</v>
      </c>
      <c r="C348" s="3">
        <f t="shared" si="10"/>
        <v>-9.1443500979751843E-3</v>
      </c>
      <c r="D348" s="1">
        <v>19.579999999999998</v>
      </c>
      <c r="E348" s="3">
        <f t="shared" si="11"/>
        <v>9.2783505154639036E-3</v>
      </c>
    </row>
    <row r="349" spans="1:5" x14ac:dyDescent="0.35">
      <c r="A349" s="2">
        <v>42145</v>
      </c>
      <c r="B349" s="1">
        <v>868.07</v>
      </c>
      <c r="C349" s="3">
        <f t="shared" si="10"/>
        <v>-1.3399859068488127E-2</v>
      </c>
      <c r="D349" s="1">
        <v>19.690000000000001</v>
      </c>
      <c r="E349" s="3">
        <f t="shared" si="11"/>
        <v>5.6179775280900401E-3</v>
      </c>
    </row>
    <row r="350" spans="1:5" x14ac:dyDescent="0.35">
      <c r="A350" s="2">
        <v>42146</v>
      </c>
      <c r="B350" s="1">
        <v>860.86</v>
      </c>
      <c r="C350" s="3">
        <f t="shared" si="10"/>
        <v>-8.3057817917910268E-3</v>
      </c>
      <c r="D350" s="1">
        <v>19.73</v>
      </c>
      <c r="E350" s="3">
        <f t="shared" si="11"/>
        <v>2.0314880650075745E-3</v>
      </c>
    </row>
    <row r="351" spans="1:5" x14ac:dyDescent="0.35">
      <c r="A351" s="2">
        <v>42149</v>
      </c>
      <c r="B351" s="1">
        <v>848.93</v>
      </c>
      <c r="C351" s="3">
        <f t="shared" si="10"/>
        <v>-1.385823478846742E-2</v>
      </c>
      <c r="D351" s="1">
        <v>19.579999999999998</v>
      </c>
      <c r="E351" s="3">
        <f t="shared" si="11"/>
        <v>-7.6026355803346241E-3</v>
      </c>
    </row>
    <row r="352" spans="1:5" x14ac:dyDescent="0.35">
      <c r="A352" s="2">
        <v>42150</v>
      </c>
      <c r="B352" s="1">
        <v>840.48</v>
      </c>
      <c r="C352" s="3">
        <f t="shared" si="10"/>
        <v>-9.9537064304476598E-3</v>
      </c>
      <c r="D352" s="1">
        <v>19.21</v>
      </c>
      <c r="E352" s="3">
        <f t="shared" si="11"/>
        <v>-1.8896833503574947E-2</v>
      </c>
    </row>
    <row r="353" spans="1:5" x14ac:dyDescent="0.35">
      <c r="A353" s="2">
        <v>42151</v>
      </c>
      <c r="B353" s="1">
        <v>846.66</v>
      </c>
      <c r="C353" s="3">
        <f t="shared" si="10"/>
        <v>7.3529411764705283E-3</v>
      </c>
      <c r="D353" s="1">
        <v>19.03</v>
      </c>
      <c r="E353" s="3">
        <f t="shared" si="11"/>
        <v>-9.3701197293076365E-3</v>
      </c>
    </row>
    <row r="354" spans="1:5" x14ac:dyDescent="0.35">
      <c r="A354" s="2">
        <v>42152</v>
      </c>
      <c r="B354" s="1">
        <v>839.7</v>
      </c>
      <c r="C354" s="3">
        <f t="shared" si="10"/>
        <v>-8.2205371695839215E-3</v>
      </c>
      <c r="D354" s="1">
        <v>18.97</v>
      </c>
      <c r="E354" s="3">
        <f t="shared" si="11"/>
        <v>-3.152916447714255E-3</v>
      </c>
    </row>
    <row r="355" spans="1:5" x14ac:dyDescent="0.35">
      <c r="A355" s="2">
        <v>42153</v>
      </c>
      <c r="B355" s="1">
        <v>833.64</v>
      </c>
      <c r="C355" s="3">
        <f t="shared" si="10"/>
        <v>-7.2168631654162905E-3</v>
      </c>
      <c r="D355" s="1">
        <v>18.97</v>
      </c>
      <c r="E355" s="3">
        <f t="shared" si="11"/>
        <v>0</v>
      </c>
    </row>
    <row r="356" spans="1:5" x14ac:dyDescent="0.35">
      <c r="A356" s="2">
        <v>42156</v>
      </c>
      <c r="B356" s="1">
        <v>808.51</v>
      </c>
      <c r="C356" s="3">
        <f t="shared" si="10"/>
        <v>-3.0144906674343837E-2</v>
      </c>
      <c r="D356" s="1">
        <v>18.25</v>
      </c>
      <c r="E356" s="3">
        <f t="shared" si="11"/>
        <v>-3.7954665260938263E-2</v>
      </c>
    </row>
    <row r="357" spans="1:5" x14ac:dyDescent="0.35">
      <c r="A357" s="2">
        <v>42157</v>
      </c>
      <c r="B357" s="1">
        <v>818.13</v>
      </c>
      <c r="C357" s="3">
        <f t="shared" si="10"/>
        <v>1.1898430446129305E-2</v>
      </c>
      <c r="D357" s="1">
        <v>18.239999999999998</v>
      </c>
      <c r="E357" s="3">
        <f t="shared" si="11"/>
        <v>-5.4794520547953767E-4</v>
      </c>
    </row>
    <row r="358" spans="1:5" x14ac:dyDescent="0.35">
      <c r="A358" s="2">
        <v>42158</v>
      </c>
      <c r="B358" s="1">
        <v>837.3</v>
      </c>
      <c r="C358" s="3">
        <f t="shared" si="10"/>
        <v>2.3431483993986237E-2</v>
      </c>
      <c r="D358" s="1">
        <v>18.82</v>
      </c>
      <c r="E358" s="3">
        <f t="shared" si="11"/>
        <v>3.1798245614035194E-2</v>
      </c>
    </row>
    <row r="359" spans="1:5" x14ac:dyDescent="0.35">
      <c r="A359" s="2">
        <v>42159</v>
      </c>
      <c r="B359" s="1">
        <v>828.69</v>
      </c>
      <c r="C359" s="3">
        <f t="shared" si="10"/>
        <v>-1.0283052669294041E-2</v>
      </c>
      <c r="D359" s="1">
        <v>18.489999999999998</v>
      </c>
      <c r="E359" s="3">
        <f t="shared" si="11"/>
        <v>-1.7534537725823689E-2</v>
      </c>
    </row>
    <row r="360" spans="1:5" x14ac:dyDescent="0.35">
      <c r="A360" s="2">
        <v>42160</v>
      </c>
      <c r="B360" s="1">
        <v>823.19</v>
      </c>
      <c r="C360" s="3">
        <f t="shared" si="10"/>
        <v>-6.6369812595783702E-3</v>
      </c>
      <c r="D360" s="1">
        <v>18.309999999999999</v>
      </c>
      <c r="E360" s="3">
        <f t="shared" si="11"/>
        <v>-9.7349918875067453E-3</v>
      </c>
    </row>
    <row r="361" spans="1:5" x14ac:dyDescent="0.35">
      <c r="A361" s="2">
        <v>42163</v>
      </c>
      <c r="B361" s="1">
        <v>780.23</v>
      </c>
      <c r="C361" s="3">
        <f t="shared" si="10"/>
        <v>-5.2187222876857148E-2</v>
      </c>
      <c r="D361" s="1">
        <v>17.75</v>
      </c>
      <c r="E361" s="3">
        <f t="shared" si="11"/>
        <v>-3.0584380120152854E-2</v>
      </c>
    </row>
    <row r="362" spans="1:5" x14ac:dyDescent="0.35">
      <c r="A362" s="2">
        <v>42164</v>
      </c>
      <c r="B362" s="1">
        <v>784.68</v>
      </c>
      <c r="C362" s="3">
        <f t="shared" si="10"/>
        <v>5.7034464196454018E-3</v>
      </c>
      <c r="D362" s="1">
        <v>17.649999999999999</v>
      </c>
      <c r="E362" s="3">
        <f t="shared" si="11"/>
        <v>-5.6338028169014885E-3</v>
      </c>
    </row>
    <row r="363" spans="1:5" x14ac:dyDescent="0.35">
      <c r="A363" s="2">
        <v>42165</v>
      </c>
      <c r="B363" s="1">
        <v>800.78</v>
      </c>
      <c r="C363" s="3">
        <f t="shared" si="10"/>
        <v>2.0517918132232277E-2</v>
      </c>
      <c r="D363" s="1">
        <v>17.829999999999998</v>
      </c>
      <c r="E363" s="3">
        <f t="shared" si="11"/>
        <v>1.0198300283286103E-2</v>
      </c>
    </row>
    <row r="364" spans="1:5" x14ac:dyDescent="0.35">
      <c r="A364" s="2">
        <v>42166</v>
      </c>
      <c r="B364" s="1">
        <v>811.68</v>
      </c>
      <c r="C364" s="3">
        <f t="shared" si="10"/>
        <v>1.3611728564649438E-2</v>
      </c>
      <c r="D364" s="1">
        <v>18.329999999999998</v>
      </c>
      <c r="E364" s="3">
        <f t="shared" si="11"/>
        <v>2.8042624789680316E-2</v>
      </c>
    </row>
    <row r="365" spans="1:5" x14ac:dyDescent="0.35">
      <c r="A365" s="2">
        <v>42167</v>
      </c>
      <c r="B365" s="1">
        <v>808.56</v>
      </c>
      <c r="C365" s="3">
        <f t="shared" si="10"/>
        <v>-3.8438793613246656E-3</v>
      </c>
      <c r="D365" s="1">
        <v>18.14</v>
      </c>
      <c r="E365" s="3">
        <f t="shared" si="11"/>
        <v>-1.0365521003818753E-2</v>
      </c>
    </row>
    <row r="366" spans="1:5" x14ac:dyDescent="0.35">
      <c r="A366" s="2">
        <v>42170</v>
      </c>
      <c r="B366" s="1">
        <v>793.29</v>
      </c>
      <c r="C366" s="3">
        <f t="shared" si="10"/>
        <v>-1.8885425942416125E-2</v>
      </c>
      <c r="D366" s="1">
        <v>18.309999999999999</v>
      </c>
      <c r="E366" s="3">
        <f t="shared" si="11"/>
        <v>9.3715545755236017E-3</v>
      </c>
    </row>
    <row r="367" spans="1:5" x14ac:dyDescent="0.35">
      <c r="A367" s="2">
        <v>42171</v>
      </c>
      <c r="B367" s="1">
        <v>805.24</v>
      </c>
      <c r="C367" s="3">
        <f t="shared" si="10"/>
        <v>1.5063848025312365E-2</v>
      </c>
      <c r="D367" s="1">
        <v>18.7</v>
      </c>
      <c r="E367" s="3">
        <f t="shared" si="11"/>
        <v>2.1299836155106531E-2</v>
      </c>
    </row>
    <row r="368" spans="1:5" x14ac:dyDescent="0.35">
      <c r="A368" s="2">
        <v>42172</v>
      </c>
      <c r="B368" s="1">
        <v>810.16</v>
      </c>
      <c r="C368" s="3">
        <f t="shared" si="10"/>
        <v>6.1099796334011707E-3</v>
      </c>
      <c r="D368" s="1">
        <v>18.329999999999998</v>
      </c>
      <c r="E368" s="3">
        <f t="shared" si="11"/>
        <v>-1.9786096256684545E-2</v>
      </c>
    </row>
    <row r="369" spans="1:5" x14ac:dyDescent="0.35">
      <c r="A369" s="2">
        <v>42173</v>
      </c>
      <c r="B369" s="1">
        <v>822.14</v>
      </c>
      <c r="C369" s="3">
        <f t="shared" si="10"/>
        <v>1.4787202527895747E-2</v>
      </c>
      <c r="D369" s="1">
        <v>18.55</v>
      </c>
      <c r="E369" s="3">
        <f t="shared" si="11"/>
        <v>1.2002182214948306E-2</v>
      </c>
    </row>
    <row r="370" spans="1:5" x14ac:dyDescent="0.35">
      <c r="A370" s="2">
        <v>42174</v>
      </c>
      <c r="B370" s="1">
        <v>827.54</v>
      </c>
      <c r="C370" s="3">
        <f t="shared" si="10"/>
        <v>6.5682243900065411E-3</v>
      </c>
      <c r="D370" s="1">
        <v>18.309999999999999</v>
      </c>
      <c r="E370" s="3">
        <f t="shared" si="11"/>
        <v>-1.2938005390835686E-2</v>
      </c>
    </row>
    <row r="371" spans="1:5" x14ac:dyDescent="0.35">
      <c r="A371" s="2">
        <v>42177</v>
      </c>
      <c r="B371" s="1">
        <v>837.33</v>
      </c>
      <c r="C371" s="3">
        <f t="shared" si="10"/>
        <v>1.1830243855282014E-2</v>
      </c>
      <c r="D371" s="1">
        <v>18.8</v>
      </c>
      <c r="E371" s="3">
        <f t="shared" si="11"/>
        <v>2.6761332605133917E-2</v>
      </c>
    </row>
    <row r="372" spans="1:5" x14ac:dyDescent="0.35">
      <c r="A372" s="2">
        <v>42178</v>
      </c>
      <c r="B372" s="1">
        <v>834.52</v>
      </c>
      <c r="C372" s="3">
        <f t="shared" si="10"/>
        <v>-3.3559050792400357E-3</v>
      </c>
      <c r="D372" s="1">
        <v>18.64</v>
      </c>
      <c r="E372" s="3">
        <f t="shared" si="11"/>
        <v>-8.5106382978723475E-3</v>
      </c>
    </row>
    <row r="373" spans="1:5" x14ac:dyDescent="0.35">
      <c r="A373" s="2">
        <v>42179</v>
      </c>
      <c r="B373" s="1">
        <v>845.69</v>
      </c>
      <c r="C373" s="3">
        <f t="shared" si="10"/>
        <v>1.3384939845659869E-2</v>
      </c>
      <c r="D373" s="1">
        <v>18.760000000000002</v>
      </c>
      <c r="E373" s="3">
        <f t="shared" si="11"/>
        <v>6.4377682403434005E-3</v>
      </c>
    </row>
    <row r="374" spans="1:5" x14ac:dyDescent="0.35">
      <c r="A374" s="2">
        <v>42180</v>
      </c>
      <c r="B374" s="1">
        <v>837.27</v>
      </c>
      <c r="C374" s="3">
        <f t="shared" si="10"/>
        <v>-9.9563669902683876E-3</v>
      </c>
      <c r="D374" s="1">
        <v>18.78</v>
      </c>
      <c r="E374" s="3">
        <f t="shared" si="11"/>
        <v>1.0660980810234314E-3</v>
      </c>
    </row>
    <row r="375" spans="1:5" x14ac:dyDescent="0.35">
      <c r="A375" s="2">
        <v>42181</v>
      </c>
      <c r="B375" s="1">
        <v>839.65</v>
      </c>
      <c r="C375" s="3">
        <f t="shared" si="10"/>
        <v>2.842571691330151E-3</v>
      </c>
      <c r="D375" s="1">
        <v>18.72</v>
      </c>
      <c r="E375" s="3">
        <f t="shared" si="11"/>
        <v>-3.1948881789138589E-3</v>
      </c>
    </row>
    <row r="376" spans="1:5" x14ac:dyDescent="0.35">
      <c r="A376" s="2">
        <v>42184</v>
      </c>
      <c r="B376" s="1">
        <v>822.31</v>
      </c>
      <c r="C376" s="3">
        <f t="shared" si="10"/>
        <v>-2.0651461918656622E-2</v>
      </c>
      <c r="D376" s="1">
        <v>18.41</v>
      </c>
      <c r="E376" s="3">
        <f t="shared" si="11"/>
        <v>-1.6559829059828994E-2</v>
      </c>
    </row>
    <row r="377" spans="1:5" x14ac:dyDescent="0.35">
      <c r="A377" s="2">
        <v>42185</v>
      </c>
      <c r="B377" s="1">
        <v>827.15</v>
      </c>
      <c r="C377" s="3">
        <f t="shared" si="10"/>
        <v>5.8858581313616914E-3</v>
      </c>
      <c r="D377" s="1">
        <v>18.64</v>
      </c>
      <c r="E377" s="3">
        <f t="shared" si="11"/>
        <v>1.2493210211841414E-2</v>
      </c>
    </row>
    <row r="378" spans="1:5" x14ac:dyDescent="0.35">
      <c r="A378" s="2">
        <v>42186</v>
      </c>
      <c r="B378" s="1">
        <v>821.87</v>
      </c>
      <c r="C378" s="3">
        <f t="shared" si="10"/>
        <v>-6.3833645650728079E-3</v>
      </c>
      <c r="D378" s="1">
        <v>18.7</v>
      </c>
      <c r="E378" s="3">
        <f t="shared" si="11"/>
        <v>3.2188841201716053E-3</v>
      </c>
    </row>
    <row r="379" spans="1:5" x14ac:dyDescent="0.35">
      <c r="A379" s="2">
        <v>42187</v>
      </c>
      <c r="B379" s="1">
        <v>823.74</v>
      </c>
      <c r="C379" s="3">
        <f t="shared" si="10"/>
        <v>2.2752990132259413E-3</v>
      </c>
      <c r="D379" s="1">
        <v>18.760000000000002</v>
      </c>
      <c r="E379" s="3">
        <f t="shared" si="11"/>
        <v>3.2085561497327418E-3</v>
      </c>
    </row>
    <row r="380" spans="1:5" x14ac:dyDescent="0.35">
      <c r="A380" s="2">
        <v>42188</v>
      </c>
      <c r="B380" s="1">
        <v>817.27</v>
      </c>
      <c r="C380" s="3">
        <f t="shared" si="10"/>
        <v>-7.8544200840071233E-3</v>
      </c>
      <c r="D380" s="1">
        <v>18.78</v>
      </c>
      <c r="E380" s="3">
        <f t="shared" si="11"/>
        <v>1.0660980810234314E-3</v>
      </c>
    </row>
    <row r="381" spans="1:5" x14ac:dyDescent="0.35">
      <c r="A381" s="2">
        <v>42191</v>
      </c>
      <c r="B381" s="1">
        <v>828.79</v>
      </c>
      <c r="C381" s="3">
        <f t="shared" si="10"/>
        <v>1.4095708884456767E-2</v>
      </c>
      <c r="D381" s="1">
        <v>18.78</v>
      </c>
      <c r="E381" s="3">
        <f t="shared" si="11"/>
        <v>0</v>
      </c>
    </row>
    <row r="382" spans="1:5" x14ac:dyDescent="0.35">
      <c r="A382" s="2">
        <v>42192</v>
      </c>
      <c r="B382" s="1">
        <v>821.22</v>
      </c>
      <c r="C382" s="3">
        <f t="shared" si="10"/>
        <v>-9.1337974637724119E-3</v>
      </c>
      <c r="D382" s="1">
        <v>18.53</v>
      </c>
      <c r="E382" s="3">
        <f t="shared" si="11"/>
        <v>-1.3312034078807241E-2</v>
      </c>
    </row>
    <row r="383" spans="1:5" x14ac:dyDescent="0.35">
      <c r="A383" s="2">
        <v>42193</v>
      </c>
      <c r="B383" s="1">
        <v>809.97</v>
      </c>
      <c r="C383" s="3">
        <f t="shared" si="10"/>
        <v>-1.3699130561847008E-2</v>
      </c>
      <c r="D383" s="1">
        <v>18.600000000000001</v>
      </c>
      <c r="E383" s="3">
        <f t="shared" si="11"/>
        <v>3.7776578521316936E-3</v>
      </c>
    </row>
    <row r="384" spans="1:5" x14ac:dyDescent="0.35">
      <c r="A384" s="2">
        <v>42194</v>
      </c>
      <c r="B384" s="1">
        <v>828.39</v>
      </c>
      <c r="C384" s="3">
        <f t="shared" si="10"/>
        <v>2.2741583021593341E-2</v>
      </c>
      <c r="D384" s="1">
        <v>18.68</v>
      </c>
      <c r="E384" s="3">
        <f t="shared" si="11"/>
        <v>4.3010752688171124E-3</v>
      </c>
    </row>
    <row r="385" spans="1:5" x14ac:dyDescent="0.35">
      <c r="A385" s="2">
        <v>42195</v>
      </c>
      <c r="B385" s="1">
        <v>833.32</v>
      </c>
      <c r="C385" s="3">
        <f t="shared" si="10"/>
        <v>5.9513031301682345E-3</v>
      </c>
      <c r="D385" s="1">
        <v>18.64</v>
      </c>
      <c r="E385" s="3">
        <f t="shared" si="11"/>
        <v>-2.1413276231262929E-3</v>
      </c>
    </row>
    <row r="386" spans="1:5" x14ac:dyDescent="0.35">
      <c r="A386" s="2">
        <v>42198</v>
      </c>
      <c r="B386" s="1">
        <v>839.08</v>
      </c>
      <c r="C386" s="3">
        <f t="shared" si="10"/>
        <v>6.9121105937694893E-3</v>
      </c>
      <c r="D386" s="1">
        <v>18.760000000000002</v>
      </c>
      <c r="E386" s="3">
        <f t="shared" si="11"/>
        <v>6.4377682403434005E-3</v>
      </c>
    </row>
    <row r="387" spans="1:5" x14ac:dyDescent="0.35">
      <c r="A387" s="2">
        <v>42199</v>
      </c>
      <c r="B387" s="1">
        <v>835.64</v>
      </c>
      <c r="C387" s="3">
        <f t="shared" ref="C387:C450" si="12">(B387-B386)/B386</f>
        <v>-4.0997282738237766E-3</v>
      </c>
      <c r="D387" s="1">
        <v>18.93</v>
      </c>
      <c r="E387" s="3">
        <f t="shared" ref="E387:E450" si="13">(D387-D386)/D386</f>
        <v>9.0618336886992609E-3</v>
      </c>
    </row>
    <row r="388" spans="1:5" x14ac:dyDescent="0.35">
      <c r="A388" s="2">
        <v>42200</v>
      </c>
      <c r="B388" s="1">
        <v>832.82</v>
      </c>
      <c r="C388" s="3">
        <f t="shared" si="12"/>
        <v>-3.3746589440428131E-3</v>
      </c>
      <c r="D388" s="1">
        <v>19.03</v>
      </c>
      <c r="E388" s="3">
        <f t="shared" si="13"/>
        <v>5.2826201796091609E-3</v>
      </c>
    </row>
    <row r="389" spans="1:5" x14ac:dyDescent="0.35">
      <c r="A389" s="2">
        <v>42201</v>
      </c>
      <c r="B389" s="1">
        <v>833.64</v>
      </c>
      <c r="C389" s="3">
        <f t="shared" si="12"/>
        <v>9.8460651761477424E-4</v>
      </c>
      <c r="D389" s="1">
        <v>19.09</v>
      </c>
      <c r="E389" s="3">
        <f t="shared" si="13"/>
        <v>3.152916447714068E-3</v>
      </c>
    </row>
    <row r="390" spans="1:5" x14ac:dyDescent="0.35">
      <c r="A390" s="2">
        <v>42205</v>
      </c>
      <c r="B390" s="1">
        <v>819.22</v>
      </c>
      <c r="C390" s="3">
        <f t="shared" si="12"/>
        <v>-1.7297634470514803E-2</v>
      </c>
      <c r="D390" s="1">
        <v>18.43</v>
      </c>
      <c r="E390" s="3">
        <f t="shared" si="13"/>
        <v>-3.4573074908328977E-2</v>
      </c>
    </row>
    <row r="391" spans="1:5" x14ac:dyDescent="0.35">
      <c r="A391" s="2">
        <v>42206</v>
      </c>
      <c r="B391" s="1">
        <v>821.97</v>
      </c>
      <c r="C391" s="3">
        <f t="shared" si="12"/>
        <v>3.3568516393642734E-3</v>
      </c>
      <c r="D391" s="1">
        <v>18.91</v>
      </c>
      <c r="E391" s="3">
        <f t="shared" si="13"/>
        <v>2.6044492674986458E-2</v>
      </c>
    </row>
    <row r="392" spans="1:5" x14ac:dyDescent="0.35">
      <c r="A392" s="2">
        <v>42207</v>
      </c>
      <c r="B392" s="1">
        <v>818.71</v>
      </c>
      <c r="C392" s="3">
        <f t="shared" si="12"/>
        <v>-3.9660814871588877E-3</v>
      </c>
      <c r="D392" s="1">
        <v>18.989999999999998</v>
      </c>
      <c r="E392" s="3">
        <f t="shared" si="13"/>
        <v>4.2305658381807665E-3</v>
      </c>
    </row>
    <row r="393" spans="1:5" x14ac:dyDescent="0.35">
      <c r="A393" s="2">
        <v>42208</v>
      </c>
      <c r="B393" s="1">
        <v>789.77</v>
      </c>
      <c r="C393" s="3">
        <f t="shared" si="12"/>
        <v>-3.5348291824944186E-2</v>
      </c>
      <c r="D393" s="1">
        <v>18.43</v>
      </c>
      <c r="E393" s="3">
        <f t="shared" si="13"/>
        <v>-2.9489204844655018E-2</v>
      </c>
    </row>
    <row r="394" spans="1:5" x14ac:dyDescent="0.35">
      <c r="A394" s="2">
        <v>42209</v>
      </c>
      <c r="B394" s="1">
        <v>794.09</v>
      </c>
      <c r="C394" s="3">
        <f t="shared" si="12"/>
        <v>5.4699469465794475E-3</v>
      </c>
      <c r="D394" s="1">
        <v>18.29</v>
      </c>
      <c r="E394" s="3">
        <f t="shared" si="13"/>
        <v>-7.5963103635377409E-3</v>
      </c>
    </row>
    <row r="395" spans="1:5" x14ac:dyDescent="0.35">
      <c r="A395" s="2">
        <v>42212</v>
      </c>
      <c r="B395" s="1">
        <v>780.8</v>
      </c>
      <c r="C395" s="3">
        <f t="shared" si="12"/>
        <v>-1.6736138221108535E-2</v>
      </c>
      <c r="D395" s="1">
        <v>18.329999999999998</v>
      </c>
      <c r="E395" s="3">
        <f t="shared" si="13"/>
        <v>2.1869874248222607E-3</v>
      </c>
    </row>
    <row r="396" spans="1:5" x14ac:dyDescent="0.35">
      <c r="A396" s="2">
        <v>42213</v>
      </c>
      <c r="B396" s="1">
        <v>787.55</v>
      </c>
      <c r="C396" s="3">
        <f t="shared" si="12"/>
        <v>8.6449795081967214E-3</v>
      </c>
      <c r="D396" s="1">
        <v>18.329999999999998</v>
      </c>
      <c r="E396" s="3">
        <f t="shared" si="13"/>
        <v>0</v>
      </c>
    </row>
    <row r="397" spans="1:5" x14ac:dyDescent="0.35">
      <c r="A397" s="2">
        <v>42214</v>
      </c>
      <c r="B397" s="1">
        <v>788.22</v>
      </c>
      <c r="C397" s="3">
        <f t="shared" si="12"/>
        <v>8.5073963557878588E-4</v>
      </c>
      <c r="D397" s="1">
        <v>18.350000000000001</v>
      </c>
      <c r="E397" s="3">
        <f t="shared" si="13"/>
        <v>1.0911074740863681E-3</v>
      </c>
    </row>
    <row r="398" spans="1:5" x14ac:dyDescent="0.35">
      <c r="A398" s="2">
        <v>42215</v>
      </c>
      <c r="B398" s="1">
        <v>790.5</v>
      </c>
      <c r="C398" s="3">
        <f t="shared" si="12"/>
        <v>2.8925934383801128E-3</v>
      </c>
      <c r="D398" s="1">
        <v>18.350000000000001</v>
      </c>
      <c r="E398" s="3">
        <f t="shared" si="13"/>
        <v>0</v>
      </c>
    </row>
    <row r="399" spans="1:5" x14ac:dyDescent="0.35">
      <c r="A399" s="2">
        <v>42216</v>
      </c>
      <c r="B399" s="1">
        <v>806.21</v>
      </c>
      <c r="C399" s="3">
        <f t="shared" si="12"/>
        <v>1.9873497786211305E-2</v>
      </c>
      <c r="D399" s="1">
        <v>18.25</v>
      </c>
      <c r="E399" s="3">
        <f t="shared" si="13"/>
        <v>-5.449591280654028E-3</v>
      </c>
    </row>
    <row r="400" spans="1:5" x14ac:dyDescent="0.35">
      <c r="A400" s="2">
        <v>42219</v>
      </c>
      <c r="B400" s="1">
        <v>789.28</v>
      </c>
      <c r="C400" s="3">
        <f t="shared" si="12"/>
        <v>-2.099949144763779E-2</v>
      </c>
      <c r="D400" s="1">
        <v>18.14</v>
      </c>
      <c r="E400" s="3">
        <f t="shared" si="13"/>
        <v>-6.0273972602739416E-3</v>
      </c>
    </row>
    <row r="401" spans="1:5" x14ac:dyDescent="0.35">
      <c r="A401" s="2">
        <v>42220</v>
      </c>
      <c r="B401" s="1">
        <v>789.73</v>
      </c>
      <c r="C401" s="3">
        <f t="shared" si="12"/>
        <v>5.7013987431588976E-4</v>
      </c>
      <c r="D401" s="1">
        <v>18.29</v>
      </c>
      <c r="E401" s="3">
        <f t="shared" si="13"/>
        <v>8.269018743109072E-3</v>
      </c>
    </row>
    <row r="402" spans="1:5" x14ac:dyDescent="0.35">
      <c r="A402" s="2">
        <v>42221</v>
      </c>
      <c r="B402" s="1">
        <v>788.74</v>
      </c>
      <c r="C402" s="3">
        <f t="shared" si="12"/>
        <v>-1.2535930001392995E-3</v>
      </c>
      <c r="D402" s="1">
        <v>18.47</v>
      </c>
      <c r="E402" s="3">
        <f t="shared" si="13"/>
        <v>9.8414434117003683E-3</v>
      </c>
    </row>
    <row r="403" spans="1:5" x14ac:dyDescent="0.35">
      <c r="A403" s="2">
        <v>42222</v>
      </c>
      <c r="B403" s="1">
        <v>795.26</v>
      </c>
      <c r="C403" s="3">
        <f t="shared" si="12"/>
        <v>8.2663488602073964E-3</v>
      </c>
      <c r="D403" s="1">
        <v>18.350000000000001</v>
      </c>
      <c r="E403" s="3">
        <f t="shared" si="13"/>
        <v>-6.4970221981590385E-3</v>
      </c>
    </row>
    <row r="404" spans="1:5" x14ac:dyDescent="0.35">
      <c r="A404" s="2">
        <v>42223</v>
      </c>
      <c r="B404" s="1">
        <v>791.54</v>
      </c>
      <c r="C404" s="3">
        <f t="shared" si="12"/>
        <v>-4.6777154641249744E-3</v>
      </c>
      <c r="D404" s="1">
        <v>18.41</v>
      </c>
      <c r="E404" s="3">
        <f t="shared" si="13"/>
        <v>3.2697547683923005E-3</v>
      </c>
    </row>
    <row r="405" spans="1:5" x14ac:dyDescent="0.35">
      <c r="A405" s="2">
        <v>42226</v>
      </c>
      <c r="B405" s="1">
        <v>781.68</v>
      </c>
      <c r="C405" s="3">
        <f t="shared" si="12"/>
        <v>-1.2456729918892304E-2</v>
      </c>
      <c r="D405" s="1">
        <v>18.329999999999998</v>
      </c>
      <c r="E405" s="3">
        <f t="shared" si="13"/>
        <v>-4.3454644215101491E-3</v>
      </c>
    </row>
    <row r="406" spans="1:5" x14ac:dyDescent="0.35">
      <c r="A406" s="2">
        <v>42227</v>
      </c>
      <c r="B406" s="1">
        <v>803.03</v>
      </c>
      <c r="C406" s="3">
        <f t="shared" si="12"/>
        <v>2.7312966942994607E-2</v>
      </c>
      <c r="D406" s="1">
        <v>18.68</v>
      </c>
      <c r="E406" s="3">
        <f t="shared" si="13"/>
        <v>1.9094380796508534E-2</v>
      </c>
    </row>
    <row r="407" spans="1:5" x14ac:dyDescent="0.35">
      <c r="A407" s="2">
        <v>42228</v>
      </c>
      <c r="B407" s="1">
        <v>787.4</v>
      </c>
      <c r="C407" s="3">
        <f t="shared" si="12"/>
        <v>-1.9463780929728648E-2</v>
      </c>
      <c r="D407" s="1">
        <v>18.86</v>
      </c>
      <c r="E407" s="3">
        <f t="shared" si="13"/>
        <v>9.6359743040685068E-3</v>
      </c>
    </row>
    <row r="408" spans="1:5" x14ac:dyDescent="0.35">
      <c r="A408" s="2">
        <v>42229</v>
      </c>
      <c r="B408" s="1">
        <v>776.7</v>
      </c>
      <c r="C408" s="3">
        <f t="shared" si="12"/>
        <v>-1.3589027178054269E-2</v>
      </c>
      <c r="D408" s="1">
        <v>19.05</v>
      </c>
      <c r="E408" s="3">
        <f t="shared" si="13"/>
        <v>1.0074231177094448E-2</v>
      </c>
    </row>
    <row r="409" spans="1:5" x14ac:dyDescent="0.35">
      <c r="A409" s="2">
        <v>42230</v>
      </c>
      <c r="B409" s="1">
        <v>779.49</v>
      </c>
      <c r="C409" s="3">
        <f t="shared" si="12"/>
        <v>3.5921205098493158E-3</v>
      </c>
      <c r="D409" s="1">
        <v>19.13</v>
      </c>
      <c r="E409" s="3">
        <f t="shared" si="13"/>
        <v>4.1994750656167085E-3</v>
      </c>
    </row>
    <row r="410" spans="1:5" x14ac:dyDescent="0.35">
      <c r="A410" s="2">
        <v>42233</v>
      </c>
      <c r="B410" s="1">
        <v>775.85</v>
      </c>
      <c r="C410" s="3">
        <f t="shared" si="12"/>
        <v>-4.6697199450922867E-3</v>
      </c>
      <c r="D410" s="1">
        <v>19.25</v>
      </c>
      <c r="E410" s="3">
        <f t="shared" si="13"/>
        <v>6.2728698379509147E-3</v>
      </c>
    </row>
    <row r="411" spans="1:5" x14ac:dyDescent="0.35">
      <c r="A411" s="2">
        <v>42234</v>
      </c>
      <c r="B411" s="1">
        <v>766.62</v>
      </c>
      <c r="C411" s="3">
        <f t="shared" si="12"/>
        <v>-1.1896629503125627E-2</v>
      </c>
      <c r="D411" s="1">
        <v>19.5</v>
      </c>
      <c r="E411" s="3">
        <f t="shared" si="13"/>
        <v>1.2987012987012988E-2</v>
      </c>
    </row>
    <row r="412" spans="1:5" x14ac:dyDescent="0.35">
      <c r="A412" s="2">
        <v>42235</v>
      </c>
      <c r="B412" s="1">
        <v>760.27</v>
      </c>
      <c r="C412" s="3">
        <f t="shared" si="12"/>
        <v>-8.2831128851321677E-3</v>
      </c>
      <c r="D412" s="1">
        <v>19.149999999999999</v>
      </c>
      <c r="E412" s="3">
        <f t="shared" si="13"/>
        <v>-1.794871794871802E-2</v>
      </c>
    </row>
    <row r="413" spans="1:5" x14ac:dyDescent="0.35">
      <c r="A413" s="2">
        <v>42236</v>
      </c>
      <c r="B413" s="1">
        <v>754.31</v>
      </c>
      <c r="C413" s="3">
        <f t="shared" si="12"/>
        <v>-7.8393202414932025E-3</v>
      </c>
      <c r="D413" s="1">
        <v>19.28</v>
      </c>
      <c r="E413" s="3">
        <f t="shared" si="13"/>
        <v>6.7885117493473928E-3</v>
      </c>
    </row>
    <row r="414" spans="1:5" x14ac:dyDescent="0.35">
      <c r="A414" s="2">
        <v>42237</v>
      </c>
      <c r="B414" s="1">
        <v>745.88</v>
      </c>
      <c r="C414" s="3">
        <f t="shared" si="12"/>
        <v>-1.1175776537497781E-2</v>
      </c>
      <c r="D414" s="1">
        <v>19.54</v>
      </c>
      <c r="E414" s="3">
        <f t="shared" si="13"/>
        <v>1.3485477178423133E-2</v>
      </c>
    </row>
    <row r="415" spans="1:5" x14ac:dyDescent="0.35">
      <c r="A415" s="2">
        <v>42240</v>
      </c>
      <c r="B415" s="1">
        <v>721.45</v>
      </c>
      <c r="C415" s="3">
        <f t="shared" si="12"/>
        <v>-3.2753257896712538E-2</v>
      </c>
      <c r="D415" s="1">
        <v>18.8</v>
      </c>
      <c r="E415" s="3">
        <f t="shared" si="13"/>
        <v>-3.7871033776867888E-2</v>
      </c>
    </row>
    <row r="416" spans="1:5" x14ac:dyDescent="0.35">
      <c r="A416" s="2">
        <v>42241</v>
      </c>
      <c r="B416" s="1">
        <v>742.43</v>
      </c>
      <c r="C416" s="3">
        <f t="shared" si="12"/>
        <v>2.9080324346801446E-2</v>
      </c>
      <c r="D416" s="1">
        <v>19.13</v>
      </c>
      <c r="E416" s="3">
        <f t="shared" si="13"/>
        <v>1.755319148936161E-2</v>
      </c>
    </row>
    <row r="417" spans="1:5" x14ac:dyDescent="0.35">
      <c r="A417" s="2">
        <v>42242</v>
      </c>
      <c r="B417" s="1">
        <v>743.27</v>
      </c>
      <c r="C417" s="3">
        <f t="shared" si="12"/>
        <v>1.1314197971526365E-3</v>
      </c>
      <c r="D417" s="1">
        <v>19.03</v>
      </c>
      <c r="E417" s="3">
        <f t="shared" si="13"/>
        <v>-5.2273915316256078E-3</v>
      </c>
    </row>
    <row r="418" spans="1:5" x14ac:dyDescent="0.35">
      <c r="A418" s="2">
        <v>42243</v>
      </c>
      <c r="B418" s="1">
        <v>755.07</v>
      </c>
      <c r="C418" s="3">
        <f t="shared" si="12"/>
        <v>1.5875792107847845E-2</v>
      </c>
      <c r="D418" s="1">
        <v>19.36</v>
      </c>
      <c r="E418" s="3">
        <f t="shared" si="13"/>
        <v>1.7341040462427654E-2</v>
      </c>
    </row>
    <row r="419" spans="1:5" x14ac:dyDescent="0.35">
      <c r="A419" s="2">
        <v>42244</v>
      </c>
      <c r="B419" s="1">
        <v>753.38</v>
      </c>
      <c r="C419" s="3">
        <f t="shared" si="12"/>
        <v>-2.2382030805091638E-3</v>
      </c>
      <c r="D419" s="1">
        <v>19.38</v>
      </c>
      <c r="E419" s="3">
        <f t="shared" si="13"/>
        <v>1.0330578512396473E-3</v>
      </c>
    </row>
    <row r="420" spans="1:5" x14ac:dyDescent="0.35">
      <c r="A420" s="2">
        <v>42247</v>
      </c>
      <c r="B420" s="1">
        <v>759.03</v>
      </c>
      <c r="C420" s="3">
        <f t="shared" si="12"/>
        <v>7.499535427008916E-3</v>
      </c>
      <c r="D420" s="1">
        <v>19.59</v>
      </c>
      <c r="E420" s="3">
        <f t="shared" si="13"/>
        <v>1.0835913312693544E-2</v>
      </c>
    </row>
    <row r="421" spans="1:5" x14ac:dyDescent="0.35">
      <c r="A421" s="2">
        <v>42248</v>
      </c>
      <c r="B421" s="1">
        <v>743.39</v>
      </c>
      <c r="C421" s="3">
        <f t="shared" si="12"/>
        <v>-2.0605246169453102E-2</v>
      </c>
      <c r="D421" s="1">
        <v>19.5</v>
      </c>
      <c r="E421" s="3">
        <f t="shared" si="13"/>
        <v>-4.5941807044410339E-3</v>
      </c>
    </row>
    <row r="422" spans="1:5" x14ac:dyDescent="0.35">
      <c r="A422" s="2">
        <v>42249</v>
      </c>
      <c r="B422" s="1">
        <v>744.33</v>
      </c>
      <c r="C422" s="3">
        <f t="shared" si="12"/>
        <v>1.2644775958784145E-3</v>
      </c>
      <c r="D422" s="1">
        <v>20.059999999999999</v>
      </c>
      <c r="E422" s="3">
        <f t="shared" si="13"/>
        <v>2.8717948717948652E-2</v>
      </c>
    </row>
    <row r="423" spans="1:5" x14ac:dyDescent="0.35">
      <c r="A423" s="2">
        <v>42250</v>
      </c>
      <c r="B423" s="1">
        <v>747.62</v>
      </c>
      <c r="C423" s="3">
        <f t="shared" si="12"/>
        <v>4.4200824902932345E-3</v>
      </c>
      <c r="D423" s="1">
        <v>20.74</v>
      </c>
      <c r="E423" s="3">
        <f t="shared" si="13"/>
        <v>3.3898305084745749E-2</v>
      </c>
    </row>
    <row r="424" spans="1:5" x14ac:dyDescent="0.35">
      <c r="A424" s="2">
        <v>42251</v>
      </c>
      <c r="B424" s="1">
        <v>737.51</v>
      </c>
      <c r="C424" s="3">
        <f t="shared" si="12"/>
        <v>-1.3522912709665356E-2</v>
      </c>
      <c r="D424" s="1">
        <v>20.329999999999998</v>
      </c>
      <c r="E424" s="3">
        <f t="shared" si="13"/>
        <v>-1.9768563162970116E-2</v>
      </c>
    </row>
    <row r="425" spans="1:5" x14ac:dyDescent="0.35">
      <c r="A425" s="2">
        <v>42254</v>
      </c>
      <c r="B425" s="1">
        <v>727.02</v>
      </c>
      <c r="C425" s="3">
        <f t="shared" si="12"/>
        <v>-1.4223535952054899E-2</v>
      </c>
      <c r="D425" s="1">
        <v>19.73</v>
      </c>
      <c r="E425" s="3">
        <f t="shared" si="13"/>
        <v>-2.951303492375789E-2</v>
      </c>
    </row>
    <row r="426" spans="1:5" x14ac:dyDescent="0.35">
      <c r="A426" s="2">
        <v>42255</v>
      </c>
      <c r="B426" s="1">
        <v>728.92</v>
      </c>
      <c r="C426" s="3">
        <f t="shared" si="12"/>
        <v>2.6134081593353377E-3</v>
      </c>
      <c r="D426" s="1">
        <v>19.559999999999999</v>
      </c>
      <c r="E426" s="3">
        <f t="shared" si="13"/>
        <v>-8.6163203243792043E-3</v>
      </c>
    </row>
    <row r="427" spans="1:5" x14ac:dyDescent="0.35">
      <c r="A427" s="2">
        <v>42256</v>
      </c>
      <c r="B427" s="1">
        <v>728.43</v>
      </c>
      <c r="C427" s="3">
        <f t="shared" si="12"/>
        <v>-6.7222740492785097E-4</v>
      </c>
      <c r="D427" s="1">
        <v>19.5</v>
      </c>
      <c r="E427" s="3">
        <f t="shared" si="13"/>
        <v>-3.0674846625766221E-3</v>
      </c>
    </row>
    <row r="428" spans="1:5" x14ac:dyDescent="0.35">
      <c r="A428" s="2">
        <v>42257</v>
      </c>
      <c r="B428" s="1">
        <v>727.09</v>
      </c>
      <c r="C428" s="3">
        <f t="shared" si="12"/>
        <v>-1.8395727798140085E-3</v>
      </c>
      <c r="D428" s="1">
        <v>19.829999999999998</v>
      </c>
      <c r="E428" s="3">
        <f t="shared" si="13"/>
        <v>1.6923076923076836E-2</v>
      </c>
    </row>
    <row r="429" spans="1:5" x14ac:dyDescent="0.35">
      <c r="A429" s="2">
        <v>42258</v>
      </c>
      <c r="B429" s="1">
        <v>722.29</v>
      </c>
      <c r="C429" s="3">
        <f t="shared" si="12"/>
        <v>-6.6016586667401117E-3</v>
      </c>
      <c r="D429" s="1">
        <v>19.920000000000002</v>
      </c>
      <c r="E429" s="3">
        <f t="shared" si="13"/>
        <v>4.5385779122543331E-3</v>
      </c>
    </row>
    <row r="430" spans="1:5" x14ac:dyDescent="0.35">
      <c r="A430" s="2">
        <v>42261</v>
      </c>
      <c r="B430" s="1">
        <v>721.57</v>
      </c>
      <c r="C430" s="3">
        <f t="shared" si="12"/>
        <v>-9.9682952830568551E-4</v>
      </c>
      <c r="D430" s="1">
        <v>20.25</v>
      </c>
      <c r="E430" s="3">
        <f t="shared" si="13"/>
        <v>1.6566265060240878E-2</v>
      </c>
    </row>
    <row r="431" spans="1:5" x14ac:dyDescent="0.35">
      <c r="A431" s="2">
        <v>42262</v>
      </c>
      <c r="B431" s="1">
        <v>739.34</v>
      </c>
      <c r="C431" s="3">
        <f t="shared" si="12"/>
        <v>2.4626855329351247E-2</v>
      </c>
      <c r="D431" s="1">
        <v>20.7</v>
      </c>
      <c r="E431" s="3">
        <f t="shared" si="13"/>
        <v>2.2222222222222188E-2</v>
      </c>
    </row>
    <row r="432" spans="1:5" x14ac:dyDescent="0.35">
      <c r="A432" s="2">
        <v>42263</v>
      </c>
      <c r="B432" s="1">
        <v>748.81</v>
      </c>
      <c r="C432" s="3">
        <f t="shared" si="12"/>
        <v>1.2808721291962985E-2</v>
      </c>
      <c r="D432" s="1">
        <v>20.86</v>
      </c>
      <c r="E432" s="3">
        <f t="shared" si="13"/>
        <v>7.7294685990338232E-3</v>
      </c>
    </row>
    <row r="433" spans="1:5" x14ac:dyDescent="0.35">
      <c r="A433" s="2">
        <v>42264</v>
      </c>
      <c r="B433" s="1">
        <v>756.53</v>
      </c>
      <c r="C433" s="3">
        <f t="shared" si="12"/>
        <v>1.0309691376984852E-2</v>
      </c>
      <c r="D433" s="1">
        <v>21.25</v>
      </c>
      <c r="E433" s="3">
        <f t="shared" si="13"/>
        <v>1.869606903163953E-2</v>
      </c>
    </row>
    <row r="434" spans="1:5" x14ac:dyDescent="0.35">
      <c r="A434" s="2">
        <v>42265</v>
      </c>
      <c r="B434" s="1">
        <v>757.67</v>
      </c>
      <c r="C434" s="3">
        <f t="shared" si="12"/>
        <v>1.506880097286276E-3</v>
      </c>
      <c r="D434" s="1">
        <v>21.56</v>
      </c>
      <c r="E434" s="3">
        <f t="shared" si="13"/>
        <v>1.4588235294117588E-2</v>
      </c>
    </row>
    <row r="435" spans="1:5" x14ac:dyDescent="0.35">
      <c r="A435" s="2">
        <v>42268</v>
      </c>
      <c r="B435" s="1">
        <v>765.14</v>
      </c>
      <c r="C435" s="3">
        <f t="shared" si="12"/>
        <v>9.8591735188142959E-3</v>
      </c>
      <c r="D435" s="1">
        <v>21.61</v>
      </c>
      <c r="E435" s="3">
        <f t="shared" si="13"/>
        <v>2.3191094619666379E-3</v>
      </c>
    </row>
    <row r="436" spans="1:5" x14ac:dyDescent="0.35">
      <c r="A436" s="2">
        <v>42269</v>
      </c>
      <c r="B436" s="1">
        <v>757.36</v>
      </c>
      <c r="C436" s="3">
        <f t="shared" si="12"/>
        <v>-1.0168073816556412E-2</v>
      </c>
      <c r="D436" s="1">
        <v>21.32</v>
      </c>
      <c r="E436" s="3">
        <f t="shared" si="13"/>
        <v>-1.3419713095788948E-2</v>
      </c>
    </row>
    <row r="437" spans="1:5" x14ac:dyDescent="0.35">
      <c r="A437" s="2">
        <v>42270</v>
      </c>
      <c r="B437" s="1">
        <v>753.67</v>
      </c>
      <c r="C437" s="3">
        <f t="shared" si="12"/>
        <v>-4.8721875990282749E-3</v>
      </c>
      <c r="D437" s="1">
        <v>21.11</v>
      </c>
      <c r="E437" s="3">
        <f t="shared" si="13"/>
        <v>-9.8499061913696461E-3</v>
      </c>
    </row>
    <row r="438" spans="1:5" x14ac:dyDescent="0.35">
      <c r="A438" s="2">
        <v>42275</v>
      </c>
      <c r="B438" s="1">
        <v>741.06</v>
      </c>
      <c r="C438" s="3">
        <f t="shared" si="12"/>
        <v>-1.6731460718882287E-2</v>
      </c>
      <c r="D438" s="1">
        <v>20.57</v>
      </c>
      <c r="E438" s="3">
        <f t="shared" si="13"/>
        <v>-2.5580293699668365E-2</v>
      </c>
    </row>
    <row r="439" spans="1:5" x14ac:dyDescent="0.35">
      <c r="A439" s="2">
        <v>42276</v>
      </c>
      <c r="B439" s="1">
        <v>750.03</v>
      </c>
      <c r="C439" s="3">
        <f t="shared" si="12"/>
        <v>1.2104283054003762E-2</v>
      </c>
      <c r="D439" s="1">
        <v>20.9</v>
      </c>
      <c r="E439" s="3">
        <f t="shared" si="13"/>
        <v>1.604278074866302E-2</v>
      </c>
    </row>
    <row r="440" spans="1:5" x14ac:dyDescent="0.35">
      <c r="A440" s="2">
        <v>42277</v>
      </c>
      <c r="B440" s="1">
        <v>749.71</v>
      </c>
      <c r="C440" s="3">
        <f t="shared" si="12"/>
        <v>-4.2664960068255451E-4</v>
      </c>
      <c r="D440" s="1">
        <v>20.84</v>
      </c>
      <c r="E440" s="3">
        <f t="shared" si="13"/>
        <v>-2.8708133971291254E-3</v>
      </c>
    </row>
    <row r="441" spans="1:5" x14ac:dyDescent="0.35">
      <c r="A441" s="2">
        <v>42278</v>
      </c>
      <c r="B441" s="1">
        <v>752.98</v>
      </c>
      <c r="C441" s="3">
        <f t="shared" si="12"/>
        <v>4.3616865187872398E-3</v>
      </c>
      <c r="D441" s="1">
        <v>21.11</v>
      </c>
      <c r="E441" s="3">
        <f t="shared" si="13"/>
        <v>1.2955854126679442E-2</v>
      </c>
    </row>
    <row r="442" spans="1:5" x14ac:dyDescent="0.35">
      <c r="A442" s="2">
        <v>42279</v>
      </c>
      <c r="B442" s="1">
        <v>751.84</v>
      </c>
      <c r="C442" s="3">
        <f t="shared" si="12"/>
        <v>-1.513984435177543E-3</v>
      </c>
      <c r="D442" s="1">
        <v>21.34</v>
      </c>
      <c r="E442" s="3">
        <f t="shared" si="13"/>
        <v>1.0895310279488415E-2</v>
      </c>
    </row>
    <row r="443" spans="1:5" x14ac:dyDescent="0.35">
      <c r="A443" s="2">
        <v>42282</v>
      </c>
      <c r="B443" s="1">
        <v>776.14</v>
      </c>
      <c r="C443" s="3">
        <f t="shared" si="12"/>
        <v>3.2320706533304898E-2</v>
      </c>
      <c r="D443" s="1">
        <v>21.94</v>
      </c>
      <c r="E443" s="3">
        <f t="shared" si="13"/>
        <v>2.8116213683224058E-2</v>
      </c>
    </row>
    <row r="444" spans="1:5" x14ac:dyDescent="0.35">
      <c r="A444" s="2">
        <v>42283</v>
      </c>
      <c r="B444" s="1">
        <v>779.44</v>
      </c>
      <c r="C444" s="3">
        <f t="shared" si="12"/>
        <v>4.2518102404206304E-3</v>
      </c>
      <c r="D444" s="1">
        <v>22.24</v>
      </c>
      <c r="E444" s="3">
        <f t="shared" si="13"/>
        <v>1.3673655423883187E-2</v>
      </c>
    </row>
    <row r="445" spans="1:5" x14ac:dyDescent="0.35">
      <c r="A445" s="2">
        <v>42284</v>
      </c>
      <c r="B445" s="1">
        <v>793.33</v>
      </c>
      <c r="C445" s="3">
        <f t="shared" si="12"/>
        <v>1.7820486503130433E-2</v>
      </c>
      <c r="D445" s="1">
        <v>22.35</v>
      </c>
      <c r="E445" s="3">
        <f t="shared" si="13"/>
        <v>4.9460431654677608E-3</v>
      </c>
    </row>
    <row r="446" spans="1:5" x14ac:dyDescent="0.35">
      <c r="A446" s="2">
        <v>42285</v>
      </c>
      <c r="B446" s="1">
        <v>793.31</v>
      </c>
      <c r="C446" s="3">
        <f t="shared" si="12"/>
        <v>-2.5210189958901711E-5</v>
      </c>
      <c r="D446" s="1">
        <v>22.24</v>
      </c>
      <c r="E446" s="3">
        <f t="shared" si="13"/>
        <v>-4.9217002237137795E-3</v>
      </c>
    </row>
    <row r="447" spans="1:5" x14ac:dyDescent="0.35">
      <c r="A447" s="2">
        <v>42286</v>
      </c>
      <c r="B447" s="1">
        <v>798.91</v>
      </c>
      <c r="C447" s="3">
        <f t="shared" si="12"/>
        <v>7.0590311479749694E-3</v>
      </c>
      <c r="D447" s="1">
        <v>22.53</v>
      </c>
      <c r="E447" s="3">
        <f t="shared" si="13"/>
        <v>1.3039568345323863E-2</v>
      </c>
    </row>
    <row r="448" spans="1:5" x14ac:dyDescent="0.35">
      <c r="A448" s="2">
        <v>42289</v>
      </c>
      <c r="B448" s="1">
        <v>799.56</v>
      </c>
      <c r="C448" s="3">
        <f t="shared" si="12"/>
        <v>8.136085416379533E-4</v>
      </c>
      <c r="D448" s="1">
        <v>22.82</v>
      </c>
      <c r="E448" s="3">
        <f t="shared" si="13"/>
        <v>1.2871726586773153E-2</v>
      </c>
    </row>
    <row r="449" spans="1:5" x14ac:dyDescent="0.35">
      <c r="A449" s="2">
        <v>42290</v>
      </c>
      <c r="B449" s="1">
        <v>790.4</v>
      </c>
      <c r="C449" s="3">
        <f t="shared" si="12"/>
        <v>-1.1456300965531003E-2</v>
      </c>
      <c r="D449" s="1">
        <v>22.39</v>
      </c>
      <c r="E449" s="3">
        <f t="shared" si="13"/>
        <v>-1.8843120070113923E-2</v>
      </c>
    </row>
    <row r="450" spans="1:5" x14ac:dyDescent="0.35">
      <c r="A450" s="2">
        <v>42291</v>
      </c>
      <c r="B450" s="1">
        <v>800.27</v>
      </c>
      <c r="C450" s="3">
        <f t="shared" si="12"/>
        <v>1.2487348178137658E-2</v>
      </c>
      <c r="D450" s="1">
        <v>22.43</v>
      </c>
      <c r="E450" s="3">
        <f t="shared" si="13"/>
        <v>1.7865118356408731E-3</v>
      </c>
    </row>
    <row r="451" spans="1:5" x14ac:dyDescent="0.35">
      <c r="A451" s="2">
        <v>42292</v>
      </c>
      <c r="B451" s="1">
        <v>799.24</v>
      </c>
      <c r="C451" s="3">
        <f t="shared" ref="C451:C514" si="14">(B451-B450)/B450</f>
        <v>-1.2870656153547836E-3</v>
      </c>
      <c r="D451" s="1">
        <v>22.99</v>
      </c>
      <c r="E451" s="3">
        <f t="shared" ref="E451:E514" si="15">(D451-D450)/D450</f>
        <v>2.496656263932228E-2</v>
      </c>
    </row>
    <row r="452" spans="1:5" x14ac:dyDescent="0.35">
      <c r="A452" s="2">
        <v>42293</v>
      </c>
      <c r="B452" s="1">
        <v>791.72</v>
      </c>
      <c r="C452" s="3">
        <f t="shared" si="14"/>
        <v>-9.4089384915669663E-3</v>
      </c>
      <c r="D452" s="1">
        <v>22.7</v>
      </c>
      <c r="E452" s="3">
        <f t="shared" si="15"/>
        <v>-1.2614180078294875E-2</v>
      </c>
    </row>
    <row r="453" spans="1:5" x14ac:dyDescent="0.35">
      <c r="A453" s="2">
        <v>42296</v>
      </c>
      <c r="B453" s="1">
        <v>803.71</v>
      </c>
      <c r="C453" s="3">
        <f t="shared" si="14"/>
        <v>1.5144242914161584E-2</v>
      </c>
      <c r="D453" s="1">
        <v>23.07</v>
      </c>
      <c r="E453" s="3">
        <f t="shared" si="15"/>
        <v>1.6299559471365684E-2</v>
      </c>
    </row>
    <row r="454" spans="1:5" x14ac:dyDescent="0.35">
      <c r="A454" s="2">
        <v>42297</v>
      </c>
      <c r="B454" s="1">
        <v>810.93</v>
      </c>
      <c r="C454" s="3">
        <f t="shared" si="14"/>
        <v>8.9833397618542931E-3</v>
      </c>
      <c r="D454" s="1">
        <v>23.25</v>
      </c>
      <c r="E454" s="3">
        <f t="shared" si="15"/>
        <v>7.8023407022106504E-3</v>
      </c>
    </row>
    <row r="455" spans="1:5" x14ac:dyDescent="0.35">
      <c r="A455" s="2">
        <v>42298</v>
      </c>
      <c r="B455" s="1">
        <v>804.08</v>
      </c>
      <c r="C455" s="3">
        <f t="shared" si="14"/>
        <v>-8.4470916108664237E-3</v>
      </c>
      <c r="D455" s="1">
        <v>22.82</v>
      </c>
      <c r="E455" s="3">
        <f t="shared" si="15"/>
        <v>-1.8494623655913967E-2</v>
      </c>
    </row>
    <row r="456" spans="1:5" x14ac:dyDescent="0.35">
      <c r="A456" s="2">
        <v>42299</v>
      </c>
      <c r="B456" s="1">
        <v>808.9</v>
      </c>
      <c r="C456" s="3">
        <f t="shared" si="14"/>
        <v>5.994428415082997E-3</v>
      </c>
      <c r="D456" s="1">
        <v>22.99</v>
      </c>
      <c r="E456" s="3">
        <f t="shared" si="15"/>
        <v>7.4496056091147306E-3</v>
      </c>
    </row>
    <row r="457" spans="1:5" x14ac:dyDescent="0.35">
      <c r="A457" s="2">
        <v>42300</v>
      </c>
      <c r="B457" s="1">
        <v>807.46</v>
      </c>
      <c r="C457" s="3">
        <f t="shared" si="14"/>
        <v>-1.7801953269871937E-3</v>
      </c>
      <c r="D457" s="1">
        <v>23.25</v>
      </c>
      <c r="E457" s="3">
        <f t="shared" si="15"/>
        <v>1.1309264897781713E-2</v>
      </c>
    </row>
    <row r="458" spans="1:5" x14ac:dyDescent="0.35">
      <c r="A458" s="2">
        <v>42303</v>
      </c>
      <c r="B458" s="1">
        <v>798.71</v>
      </c>
      <c r="C458" s="3">
        <f t="shared" si="14"/>
        <v>-1.0836450102791469E-2</v>
      </c>
      <c r="D458" s="1">
        <v>23.44</v>
      </c>
      <c r="E458" s="3">
        <f t="shared" si="15"/>
        <v>8.1720430107527428E-3</v>
      </c>
    </row>
    <row r="459" spans="1:5" x14ac:dyDescent="0.35">
      <c r="A459" s="2">
        <v>42304</v>
      </c>
      <c r="B459" s="1">
        <v>792.36</v>
      </c>
      <c r="C459" s="3">
        <f t="shared" si="14"/>
        <v>-7.9503198908239814E-3</v>
      </c>
      <c r="D459" s="1">
        <v>23.07</v>
      </c>
      <c r="E459" s="3">
        <f t="shared" si="15"/>
        <v>-1.5784982935153624E-2</v>
      </c>
    </row>
    <row r="460" spans="1:5" x14ac:dyDescent="0.35">
      <c r="A460" s="2">
        <v>42305</v>
      </c>
      <c r="B460" s="1">
        <v>790.88</v>
      </c>
      <c r="C460" s="3">
        <f t="shared" si="14"/>
        <v>-1.8678378514816727E-3</v>
      </c>
      <c r="D460" s="1">
        <v>23.25</v>
      </c>
      <c r="E460" s="3">
        <f t="shared" si="15"/>
        <v>7.8023407022106504E-3</v>
      </c>
    </row>
    <row r="461" spans="1:5" x14ac:dyDescent="0.35">
      <c r="A461" s="2">
        <v>42307</v>
      </c>
      <c r="B461" s="1">
        <v>799.16</v>
      </c>
      <c r="C461" s="3">
        <f t="shared" si="14"/>
        <v>1.0469350596803526E-2</v>
      </c>
      <c r="D461" s="1">
        <v>23.19</v>
      </c>
      <c r="E461" s="3">
        <f t="shared" si="15"/>
        <v>-2.5806451612902675E-3</v>
      </c>
    </row>
    <row r="462" spans="1:5" x14ac:dyDescent="0.35">
      <c r="A462" s="2">
        <v>42310</v>
      </c>
      <c r="B462" s="1">
        <v>841.18</v>
      </c>
      <c r="C462" s="3">
        <f t="shared" si="14"/>
        <v>5.2580209219680644E-2</v>
      </c>
      <c r="D462" s="1">
        <v>23.7</v>
      </c>
      <c r="E462" s="3">
        <f t="shared" si="15"/>
        <v>2.1992238033635099E-2</v>
      </c>
    </row>
    <row r="463" spans="1:5" x14ac:dyDescent="0.35">
      <c r="A463" s="2">
        <v>42311</v>
      </c>
      <c r="B463" s="1">
        <v>834.06</v>
      </c>
      <c r="C463" s="3">
        <f t="shared" si="14"/>
        <v>-8.464300149789588E-3</v>
      </c>
      <c r="D463" s="1">
        <v>23.46</v>
      </c>
      <c r="E463" s="3">
        <f t="shared" si="15"/>
        <v>-1.0126582278480947E-2</v>
      </c>
    </row>
    <row r="464" spans="1:5" x14ac:dyDescent="0.35">
      <c r="A464" s="2">
        <v>42312</v>
      </c>
      <c r="B464" s="1">
        <v>842.1</v>
      </c>
      <c r="C464" s="3">
        <f t="shared" si="14"/>
        <v>9.6395942737933452E-3</v>
      </c>
      <c r="D464" s="1">
        <v>23.46</v>
      </c>
      <c r="E464" s="3">
        <f t="shared" si="15"/>
        <v>0</v>
      </c>
    </row>
    <row r="465" spans="1:5" x14ac:dyDescent="0.35">
      <c r="A465" s="2">
        <v>42313</v>
      </c>
      <c r="B465" s="1">
        <v>835.35</v>
      </c>
      <c r="C465" s="3">
        <f t="shared" si="14"/>
        <v>-8.0156750979693617E-3</v>
      </c>
      <c r="D465" s="1">
        <v>23.27</v>
      </c>
      <c r="E465" s="3">
        <f t="shared" si="15"/>
        <v>-8.0988917306053405E-3</v>
      </c>
    </row>
    <row r="466" spans="1:5" x14ac:dyDescent="0.35">
      <c r="A466" s="2">
        <v>42314</v>
      </c>
      <c r="B466" s="1">
        <v>825.69</v>
      </c>
      <c r="C466" s="3">
        <f t="shared" si="14"/>
        <v>-1.1564015083497897E-2</v>
      </c>
      <c r="D466" s="1">
        <v>23.19</v>
      </c>
      <c r="E466" s="3">
        <f t="shared" si="15"/>
        <v>-3.4379028792435882E-3</v>
      </c>
    </row>
    <row r="467" spans="1:5" x14ac:dyDescent="0.35">
      <c r="A467" s="2">
        <v>42317</v>
      </c>
      <c r="B467" s="1">
        <v>827.16</v>
      </c>
      <c r="C467" s="3">
        <f t="shared" si="14"/>
        <v>1.7803291792318104E-3</v>
      </c>
      <c r="D467" s="1">
        <v>23.42</v>
      </c>
      <c r="E467" s="3">
        <f t="shared" si="15"/>
        <v>9.9180681328158871E-3</v>
      </c>
    </row>
    <row r="468" spans="1:5" x14ac:dyDescent="0.35">
      <c r="A468" s="2">
        <v>42318</v>
      </c>
      <c r="B468" s="1">
        <v>818.88</v>
      </c>
      <c r="C468" s="3">
        <f t="shared" si="14"/>
        <v>-1.0010155229943389E-2</v>
      </c>
      <c r="D468" s="1">
        <v>23.21</v>
      </c>
      <c r="E468" s="3">
        <f t="shared" si="15"/>
        <v>-8.9666951323655354E-3</v>
      </c>
    </row>
    <row r="469" spans="1:5" x14ac:dyDescent="0.35">
      <c r="A469" s="2">
        <v>42319</v>
      </c>
      <c r="B469" s="1">
        <v>824.36</v>
      </c>
      <c r="C469" s="3">
        <f t="shared" si="14"/>
        <v>6.6920672137553957E-3</v>
      </c>
      <c r="D469" s="1">
        <v>23.03</v>
      </c>
      <c r="E469" s="3">
        <f t="shared" si="15"/>
        <v>-7.75527789745798E-3</v>
      </c>
    </row>
    <row r="470" spans="1:5" x14ac:dyDescent="0.35">
      <c r="A470" s="2">
        <v>42320</v>
      </c>
      <c r="B470" s="1">
        <v>828.42</v>
      </c>
      <c r="C470" s="3">
        <f t="shared" si="14"/>
        <v>4.9250327526808016E-3</v>
      </c>
      <c r="D470" s="1">
        <v>23.13</v>
      </c>
      <c r="E470" s="3">
        <f t="shared" si="15"/>
        <v>4.3421623968735506E-3</v>
      </c>
    </row>
    <row r="471" spans="1:5" x14ac:dyDescent="0.35">
      <c r="A471" s="2">
        <v>42321</v>
      </c>
      <c r="B471" s="1">
        <v>825.9</v>
      </c>
      <c r="C471" s="3">
        <f t="shared" si="14"/>
        <v>-3.0419352502353662E-3</v>
      </c>
      <c r="D471" s="1">
        <v>23.13</v>
      </c>
      <c r="E471" s="3">
        <f t="shared" si="15"/>
        <v>0</v>
      </c>
    </row>
    <row r="472" spans="1:5" x14ac:dyDescent="0.35">
      <c r="A472" s="2">
        <v>42324</v>
      </c>
      <c r="B472" s="1">
        <v>818.04</v>
      </c>
      <c r="C472" s="3">
        <f t="shared" si="14"/>
        <v>-9.5168906647294035E-3</v>
      </c>
      <c r="D472" s="1">
        <v>22.64</v>
      </c>
      <c r="E472" s="3">
        <f t="shared" si="15"/>
        <v>-2.1184608733246797E-2</v>
      </c>
    </row>
    <row r="473" spans="1:5" x14ac:dyDescent="0.35">
      <c r="A473" s="2">
        <v>42325</v>
      </c>
      <c r="B473" s="1">
        <v>819.18</v>
      </c>
      <c r="C473" s="3">
        <f t="shared" si="14"/>
        <v>1.3935748863136111E-3</v>
      </c>
      <c r="D473" s="1">
        <v>22.29</v>
      </c>
      <c r="E473" s="3">
        <f t="shared" si="15"/>
        <v>-1.5459363957597236E-2</v>
      </c>
    </row>
    <row r="474" spans="1:5" x14ac:dyDescent="0.35">
      <c r="A474" s="2">
        <v>42326</v>
      </c>
      <c r="B474" s="1">
        <v>813.07</v>
      </c>
      <c r="C474" s="3">
        <f t="shared" si="14"/>
        <v>-7.4586781903853861E-3</v>
      </c>
      <c r="D474" s="1">
        <v>22.19</v>
      </c>
      <c r="E474" s="3">
        <f t="shared" si="15"/>
        <v>-4.486316733961322E-3</v>
      </c>
    </row>
    <row r="475" spans="1:5" x14ac:dyDescent="0.35">
      <c r="A475" s="2">
        <v>42327</v>
      </c>
      <c r="B475" s="1">
        <v>812.58</v>
      </c>
      <c r="C475" s="3">
        <f t="shared" si="14"/>
        <v>-6.0265413802010781E-4</v>
      </c>
      <c r="D475" s="1">
        <v>21.92</v>
      </c>
      <c r="E475" s="3">
        <f t="shared" si="15"/>
        <v>-1.2167643082469561E-2</v>
      </c>
    </row>
    <row r="476" spans="1:5" x14ac:dyDescent="0.35">
      <c r="A476" s="2">
        <v>42328</v>
      </c>
      <c r="B476" s="1">
        <v>815.03</v>
      </c>
      <c r="C476" s="3">
        <f t="shared" si="14"/>
        <v>3.0150877452065415E-3</v>
      </c>
      <c r="D476" s="1">
        <v>22.21</v>
      </c>
      <c r="E476" s="3">
        <f t="shared" si="15"/>
        <v>1.322992700729923E-2</v>
      </c>
    </row>
    <row r="477" spans="1:5" x14ac:dyDescent="0.35">
      <c r="A477" s="2">
        <v>42331</v>
      </c>
      <c r="B477" s="1">
        <v>806.2</v>
      </c>
      <c r="C477" s="3">
        <f t="shared" si="14"/>
        <v>-1.0833957032256392E-2</v>
      </c>
      <c r="D477" s="1">
        <v>22.19</v>
      </c>
      <c r="E477" s="3">
        <f t="shared" si="15"/>
        <v>-9.004952723998007E-4</v>
      </c>
    </row>
    <row r="478" spans="1:5" x14ac:dyDescent="0.35">
      <c r="A478" s="2">
        <v>42332</v>
      </c>
      <c r="B478" s="1">
        <v>771.6</v>
      </c>
      <c r="C478" s="3">
        <f t="shared" si="14"/>
        <v>-4.291739022575046E-2</v>
      </c>
      <c r="D478" s="1">
        <v>21.76</v>
      </c>
      <c r="E478" s="3">
        <f t="shared" si="15"/>
        <v>-1.9378098242451541E-2</v>
      </c>
    </row>
    <row r="479" spans="1:5" x14ac:dyDescent="0.35">
      <c r="A479" s="2">
        <v>42333</v>
      </c>
      <c r="B479" s="1">
        <v>777.94</v>
      </c>
      <c r="C479" s="3">
        <f t="shared" si="14"/>
        <v>8.2166925868325975E-3</v>
      </c>
      <c r="D479" s="1">
        <v>21.99</v>
      </c>
      <c r="E479" s="3">
        <f t="shared" si="15"/>
        <v>1.0569852941176325E-2</v>
      </c>
    </row>
    <row r="480" spans="1:5" x14ac:dyDescent="0.35">
      <c r="A480" s="2">
        <v>42334</v>
      </c>
      <c r="B480" s="1">
        <v>760.01</v>
      </c>
      <c r="C480" s="3">
        <f t="shared" si="14"/>
        <v>-2.3048049978147495E-2</v>
      </c>
      <c r="D480" s="1">
        <v>21.51</v>
      </c>
      <c r="E480" s="3">
        <f t="shared" si="15"/>
        <v>-2.1828103683492354E-2</v>
      </c>
    </row>
    <row r="481" spans="1:5" x14ac:dyDescent="0.35">
      <c r="A481" s="2">
        <v>42335</v>
      </c>
      <c r="B481" s="1">
        <v>766.26</v>
      </c>
      <c r="C481" s="3">
        <f t="shared" si="14"/>
        <v>8.223576005578874E-3</v>
      </c>
      <c r="D481" s="1">
        <v>21.53</v>
      </c>
      <c r="E481" s="3">
        <f t="shared" si="15"/>
        <v>9.2980009297998943E-4</v>
      </c>
    </row>
    <row r="482" spans="1:5" x14ac:dyDescent="0.35">
      <c r="A482" s="2">
        <v>42338</v>
      </c>
      <c r="B482" s="1">
        <v>762.78</v>
      </c>
      <c r="C482" s="3">
        <f t="shared" si="14"/>
        <v>-4.5415394252603797E-3</v>
      </c>
      <c r="D482" s="1">
        <v>21.31</v>
      </c>
      <c r="E482" s="3">
        <f t="shared" si="15"/>
        <v>-1.0218300046446929E-2</v>
      </c>
    </row>
    <row r="483" spans="1:5" x14ac:dyDescent="0.35">
      <c r="A483" s="2">
        <v>42339</v>
      </c>
      <c r="B483" s="1">
        <v>777.85</v>
      </c>
      <c r="C483" s="3">
        <f t="shared" si="14"/>
        <v>1.975667951440789E-2</v>
      </c>
      <c r="D483" s="1">
        <v>21.53</v>
      </c>
      <c r="E483" s="3">
        <f t="shared" si="15"/>
        <v>1.0323791647114146E-2</v>
      </c>
    </row>
    <row r="484" spans="1:5" x14ac:dyDescent="0.35">
      <c r="A484" s="2">
        <v>42340</v>
      </c>
      <c r="B484" s="1">
        <v>774.24</v>
      </c>
      <c r="C484" s="3">
        <f t="shared" si="14"/>
        <v>-4.6409976216494359E-3</v>
      </c>
      <c r="D484" s="1">
        <v>21.41</v>
      </c>
      <c r="E484" s="3">
        <f t="shared" si="15"/>
        <v>-5.5736182071528563E-3</v>
      </c>
    </row>
    <row r="485" spans="1:5" x14ac:dyDescent="0.35">
      <c r="A485" s="2">
        <v>42341</v>
      </c>
      <c r="B485" s="1">
        <v>765.17</v>
      </c>
      <c r="C485" s="3">
        <f t="shared" si="14"/>
        <v>-1.1714713783839701E-2</v>
      </c>
      <c r="D485" s="1">
        <v>21.02</v>
      </c>
      <c r="E485" s="3">
        <f t="shared" si="15"/>
        <v>-1.8215787015413383E-2</v>
      </c>
    </row>
    <row r="486" spans="1:5" x14ac:dyDescent="0.35">
      <c r="A486" s="2">
        <v>42342</v>
      </c>
      <c r="B486" s="1">
        <v>753.74</v>
      </c>
      <c r="C486" s="3">
        <f t="shared" si="14"/>
        <v>-1.493785694682221E-2</v>
      </c>
      <c r="D486" s="1">
        <v>20.66</v>
      </c>
      <c r="E486" s="3">
        <f t="shared" si="15"/>
        <v>-1.7126546146527092E-2</v>
      </c>
    </row>
    <row r="487" spans="1:5" x14ac:dyDescent="0.35">
      <c r="A487" s="2">
        <v>42345</v>
      </c>
      <c r="B487" s="1">
        <v>750.26</v>
      </c>
      <c r="C487" s="3">
        <f t="shared" si="14"/>
        <v>-4.616976676307504E-3</v>
      </c>
      <c r="D487" s="1">
        <v>20.65</v>
      </c>
      <c r="E487" s="3">
        <f t="shared" si="15"/>
        <v>-4.8402710551798464E-4</v>
      </c>
    </row>
    <row r="488" spans="1:5" x14ac:dyDescent="0.35">
      <c r="A488" s="2">
        <v>42346</v>
      </c>
      <c r="B488" s="1">
        <v>742.04</v>
      </c>
      <c r="C488" s="3">
        <f t="shared" si="14"/>
        <v>-1.0956201850025361E-2</v>
      </c>
      <c r="D488" s="1">
        <v>20.82</v>
      </c>
      <c r="E488" s="3">
        <f t="shared" si="15"/>
        <v>8.2324455205811976E-3</v>
      </c>
    </row>
    <row r="489" spans="1:5" x14ac:dyDescent="0.35">
      <c r="A489" s="2">
        <v>42347</v>
      </c>
      <c r="B489" s="1">
        <v>756.27</v>
      </c>
      <c r="C489" s="3">
        <f t="shared" si="14"/>
        <v>1.9176863780928276E-2</v>
      </c>
      <c r="D489" s="1">
        <v>21.06</v>
      </c>
      <c r="E489" s="3">
        <f t="shared" si="15"/>
        <v>1.1527377521613758E-2</v>
      </c>
    </row>
    <row r="490" spans="1:5" x14ac:dyDescent="0.35">
      <c r="A490" s="2">
        <v>42348</v>
      </c>
      <c r="B490" s="1">
        <v>734.44</v>
      </c>
      <c r="C490" s="3">
        <f t="shared" si="14"/>
        <v>-2.8865352321260831E-2</v>
      </c>
      <c r="D490" s="1">
        <v>21.17</v>
      </c>
      <c r="E490" s="3">
        <f t="shared" si="15"/>
        <v>5.2231718898386988E-3</v>
      </c>
    </row>
    <row r="491" spans="1:5" x14ac:dyDescent="0.35">
      <c r="A491" s="2">
        <v>42349</v>
      </c>
      <c r="B491" s="1">
        <v>714.23</v>
      </c>
      <c r="C491" s="3">
        <f t="shared" si="14"/>
        <v>-2.7517564402810352E-2</v>
      </c>
      <c r="D491" s="1">
        <v>21.02</v>
      </c>
      <c r="E491" s="3">
        <f t="shared" si="15"/>
        <v>-7.0854983467171524E-3</v>
      </c>
    </row>
    <row r="492" spans="1:5" x14ac:dyDescent="0.35">
      <c r="A492" s="2">
        <v>42352</v>
      </c>
      <c r="B492" s="1">
        <v>704.76</v>
      </c>
      <c r="C492" s="3">
        <f t="shared" si="14"/>
        <v>-1.3259034204668002E-2</v>
      </c>
      <c r="D492" s="1">
        <v>20.76</v>
      </c>
      <c r="E492" s="3">
        <f t="shared" si="15"/>
        <v>-1.2369172216936156E-2</v>
      </c>
    </row>
    <row r="493" spans="1:5" x14ac:dyDescent="0.35">
      <c r="A493" s="2">
        <v>42353</v>
      </c>
      <c r="B493" s="1">
        <v>732.21</v>
      </c>
      <c r="C493" s="3">
        <f t="shared" si="14"/>
        <v>3.8949429593053017E-2</v>
      </c>
      <c r="D493" s="1">
        <v>21.19</v>
      </c>
      <c r="E493" s="3">
        <f t="shared" si="15"/>
        <v>2.0712909441233125E-2</v>
      </c>
    </row>
    <row r="494" spans="1:5" x14ac:dyDescent="0.35">
      <c r="A494" s="2">
        <v>42354</v>
      </c>
      <c r="B494" s="1">
        <v>738.6</v>
      </c>
      <c r="C494" s="3">
        <f t="shared" si="14"/>
        <v>8.7270045478755904E-3</v>
      </c>
      <c r="D494" s="1">
        <v>21</v>
      </c>
      <c r="E494" s="3">
        <f t="shared" si="15"/>
        <v>-8.9664936290703764E-3</v>
      </c>
    </row>
    <row r="495" spans="1:5" x14ac:dyDescent="0.35">
      <c r="A495" s="2">
        <v>42355</v>
      </c>
      <c r="B495" s="1">
        <v>747.84</v>
      </c>
      <c r="C495" s="3">
        <f t="shared" si="14"/>
        <v>1.2510154346060126E-2</v>
      </c>
      <c r="D495" s="1">
        <v>21.1</v>
      </c>
      <c r="E495" s="3">
        <f t="shared" si="15"/>
        <v>4.76190476190483E-3</v>
      </c>
    </row>
    <row r="496" spans="1:5" x14ac:dyDescent="0.35">
      <c r="A496" s="2">
        <v>42356</v>
      </c>
      <c r="B496" s="1">
        <v>735.99</v>
      </c>
      <c r="C496" s="3">
        <f t="shared" si="14"/>
        <v>-1.584563543003854E-2</v>
      </c>
      <c r="D496" s="1">
        <v>21.04</v>
      </c>
      <c r="E496" s="3">
        <f t="shared" si="15"/>
        <v>-2.8436018957347046E-3</v>
      </c>
    </row>
    <row r="497" spans="1:5" x14ac:dyDescent="0.35">
      <c r="A497" s="2">
        <v>42359</v>
      </c>
      <c r="B497" s="1">
        <v>744.5</v>
      </c>
      <c r="C497" s="3">
        <f t="shared" si="14"/>
        <v>1.1562657101319299E-2</v>
      </c>
      <c r="D497" s="1">
        <v>20.84</v>
      </c>
      <c r="E497" s="3">
        <f t="shared" si="15"/>
        <v>-9.5057034220531987E-3</v>
      </c>
    </row>
    <row r="498" spans="1:5" x14ac:dyDescent="0.35">
      <c r="A498" s="2">
        <v>42360</v>
      </c>
      <c r="B498" s="1">
        <v>742.69</v>
      </c>
      <c r="C498" s="3">
        <f t="shared" si="14"/>
        <v>-2.4311618535929422E-3</v>
      </c>
      <c r="D498" s="1">
        <v>20.88</v>
      </c>
      <c r="E498" s="3">
        <f t="shared" si="15"/>
        <v>1.9193857965450647E-3</v>
      </c>
    </row>
    <row r="499" spans="1:5" x14ac:dyDescent="0.35">
      <c r="A499" s="2">
        <v>42361</v>
      </c>
      <c r="B499" s="1">
        <v>752.1</v>
      </c>
      <c r="C499" s="3">
        <f t="shared" si="14"/>
        <v>1.2670158477965191E-2</v>
      </c>
      <c r="D499" s="1">
        <v>20.94</v>
      </c>
      <c r="E499" s="3">
        <f t="shared" si="15"/>
        <v>2.8735632183909138E-3</v>
      </c>
    </row>
    <row r="500" spans="1:5" x14ac:dyDescent="0.35">
      <c r="A500" s="2">
        <v>42362</v>
      </c>
      <c r="B500" s="1">
        <v>751.89</v>
      </c>
      <c r="C500" s="3">
        <f t="shared" si="14"/>
        <v>-2.7921818907065065E-4</v>
      </c>
      <c r="D500" s="1">
        <v>20.9</v>
      </c>
      <c r="E500" s="3">
        <f t="shared" si="15"/>
        <v>-1.9102196752627839E-3</v>
      </c>
    </row>
    <row r="501" spans="1:5" x14ac:dyDescent="0.35">
      <c r="A501" s="2">
        <v>42363</v>
      </c>
      <c r="B501" s="1">
        <v>753.35</v>
      </c>
      <c r="C501" s="3">
        <f t="shared" si="14"/>
        <v>1.9417733977044999E-3</v>
      </c>
      <c r="D501" s="1">
        <v>20.92</v>
      </c>
      <c r="E501" s="3">
        <f t="shared" si="15"/>
        <v>9.5693779904321185E-4</v>
      </c>
    </row>
    <row r="502" spans="1:5" x14ac:dyDescent="0.35">
      <c r="A502" s="2">
        <v>42366</v>
      </c>
      <c r="B502" s="1">
        <v>754.19</v>
      </c>
      <c r="C502" s="3">
        <f t="shared" si="14"/>
        <v>1.1150195792128915E-3</v>
      </c>
      <c r="D502" s="1">
        <v>20.92</v>
      </c>
      <c r="E502" s="3">
        <f t="shared" si="15"/>
        <v>0</v>
      </c>
    </row>
    <row r="503" spans="1:5" x14ac:dyDescent="0.35">
      <c r="A503" s="2">
        <v>42367</v>
      </c>
      <c r="B503" s="1">
        <v>751.2</v>
      </c>
      <c r="C503" s="3">
        <f t="shared" si="14"/>
        <v>-3.9645182248505134E-3</v>
      </c>
      <c r="D503" s="1">
        <v>20.92</v>
      </c>
      <c r="E503" s="3">
        <f t="shared" si="15"/>
        <v>0</v>
      </c>
    </row>
    <row r="504" spans="1:5" x14ac:dyDescent="0.35">
      <c r="A504" s="2">
        <v>42368</v>
      </c>
      <c r="B504" s="1">
        <v>744.75</v>
      </c>
      <c r="C504" s="3">
        <f t="shared" si="14"/>
        <v>-8.5862619808307304E-3</v>
      </c>
      <c r="D504" s="1">
        <v>20.68</v>
      </c>
      <c r="E504" s="3">
        <f t="shared" si="15"/>
        <v>-1.1472275334608125E-2</v>
      </c>
    </row>
    <row r="505" spans="1:5" x14ac:dyDescent="0.35">
      <c r="A505" s="2">
        <v>42369</v>
      </c>
      <c r="B505" s="1">
        <v>731.05</v>
      </c>
      <c r="C505" s="3">
        <f t="shared" si="14"/>
        <v>-1.8395434709634166E-2</v>
      </c>
      <c r="D505" s="1">
        <v>20.079999999999998</v>
      </c>
      <c r="E505" s="3">
        <f t="shared" si="15"/>
        <v>-2.9013539651837592E-2</v>
      </c>
    </row>
    <row r="506" spans="1:5" x14ac:dyDescent="0.35">
      <c r="A506" s="2">
        <v>42373</v>
      </c>
      <c r="B506" s="1">
        <v>718.85</v>
      </c>
      <c r="C506" s="3">
        <f t="shared" si="14"/>
        <v>-1.6688325011968992E-2</v>
      </c>
      <c r="D506" s="1">
        <v>19.86</v>
      </c>
      <c r="E506" s="3">
        <f t="shared" si="15"/>
        <v>-1.0956175298804726E-2</v>
      </c>
    </row>
    <row r="507" spans="1:5" x14ac:dyDescent="0.35">
      <c r="A507" s="2">
        <v>42374</v>
      </c>
      <c r="B507" s="1">
        <v>720.44</v>
      </c>
      <c r="C507" s="3">
        <f t="shared" si="14"/>
        <v>2.2118661751408942E-3</v>
      </c>
      <c r="D507" s="1">
        <v>19.940000000000001</v>
      </c>
      <c r="E507" s="3">
        <f t="shared" si="15"/>
        <v>4.0281973816717947E-3</v>
      </c>
    </row>
    <row r="508" spans="1:5" x14ac:dyDescent="0.35">
      <c r="A508" s="2">
        <v>42375</v>
      </c>
      <c r="B508" s="1">
        <v>725.07</v>
      </c>
      <c r="C508" s="3">
        <f t="shared" si="14"/>
        <v>6.4266281716728602E-3</v>
      </c>
      <c r="D508" s="1">
        <v>19.690000000000001</v>
      </c>
      <c r="E508" s="3">
        <f t="shared" si="15"/>
        <v>-1.2537612838515545E-2</v>
      </c>
    </row>
    <row r="509" spans="1:5" x14ac:dyDescent="0.35">
      <c r="A509" s="2">
        <v>42376</v>
      </c>
      <c r="B509" s="1">
        <v>727.75</v>
      </c>
      <c r="C509" s="3">
        <f t="shared" si="14"/>
        <v>3.6961948501523299E-3</v>
      </c>
      <c r="D509" s="1">
        <v>19.82</v>
      </c>
      <c r="E509" s="3">
        <f t="shared" si="15"/>
        <v>6.6023362112747081E-3</v>
      </c>
    </row>
    <row r="510" spans="1:5" x14ac:dyDescent="0.35">
      <c r="A510" s="2">
        <v>42377</v>
      </c>
      <c r="B510" s="1">
        <v>719.46</v>
      </c>
      <c r="C510" s="3">
        <f t="shared" si="14"/>
        <v>-1.1391274476124993E-2</v>
      </c>
      <c r="D510" s="1">
        <v>19.43</v>
      </c>
      <c r="E510" s="3">
        <f t="shared" si="15"/>
        <v>-1.9677093844601441E-2</v>
      </c>
    </row>
    <row r="511" spans="1:5" x14ac:dyDescent="0.35">
      <c r="A511" s="2">
        <v>42380</v>
      </c>
      <c r="B511" s="1">
        <v>723.83</v>
      </c>
      <c r="C511" s="3">
        <f t="shared" si="14"/>
        <v>6.0739999444027522E-3</v>
      </c>
      <c r="D511" s="1">
        <v>19.239999999999998</v>
      </c>
      <c r="E511" s="3">
        <f t="shared" si="15"/>
        <v>-9.7786927431807152E-3</v>
      </c>
    </row>
    <row r="512" spans="1:5" x14ac:dyDescent="0.35">
      <c r="A512" s="2">
        <v>42381</v>
      </c>
      <c r="B512" s="1">
        <v>730.55</v>
      </c>
      <c r="C512" s="3">
        <f t="shared" si="14"/>
        <v>9.2839478883161974E-3</v>
      </c>
      <c r="D512" s="1">
        <v>19.510000000000002</v>
      </c>
      <c r="E512" s="3">
        <f t="shared" si="15"/>
        <v>1.4033264033264197E-2</v>
      </c>
    </row>
    <row r="513" spans="1:5" x14ac:dyDescent="0.35">
      <c r="A513" s="2">
        <v>42382</v>
      </c>
      <c r="B513" s="1">
        <v>737.91</v>
      </c>
      <c r="C513" s="3">
        <f t="shared" si="14"/>
        <v>1.0074601327766771E-2</v>
      </c>
      <c r="D513" s="1">
        <v>19.649999999999999</v>
      </c>
      <c r="E513" s="3">
        <f t="shared" si="15"/>
        <v>7.1758072783186574E-3</v>
      </c>
    </row>
    <row r="514" spans="1:5" x14ac:dyDescent="0.35">
      <c r="A514" s="2">
        <v>42383</v>
      </c>
      <c r="B514" s="1">
        <v>732.55</v>
      </c>
      <c r="C514" s="3">
        <f t="shared" si="14"/>
        <v>-7.2637584529278831E-3</v>
      </c>
      <c r="D514" s="1">
        <v>19.690000000000001</v>
      </c>
      <c r="E514" s="3">
        <f t="shared" si="15"/>
        <v>2.0356234096693487E-3</v>
      </c>
    </row>
    <row r="515" spans="1:5" x14ac:dyDescent="0.35">
      <c r="A515" s="2">
        <v>42384</v>
      </c>
      <c r="B515" s="1">
        <v>724.32</v>
      </c>
      <c r="C515" s="3">
        <f t="shared" ref="C515:C578" si="16">(B515-B514)/B514</f>
        <v>-1.1234728004914211E-2</v>
      </c>
      <c r="D515" s="1">
        <v>19.53</v>
      </c>
      <c r="E515" s="3">
        <f t="shared" ref="E515:E578" si="17">(D515-D514)/D514</f>
        <v>-8.1259522600304786E-3</v>
      </c>
    </row>
    <row r="516" spans="1:5" x14ac:dyDescent="0.35">
      <c r="A516" s="2">
        <v>42387</v>
      </c>
      <c r="B516" s="1">
        <v>724.03</v>
      </c>
      <c r="C516" s="3">
        <f t="shared" si="16"/>
        <v>-4.0037552463010451E-4</v>
      </c>
      <c r="D516" s="1">
        <v>19.34</v>
      </c>
      <c r="E516" s="3">
        <f t="shared" si="17"/>
        <v>-9.7286226318485033E-3</v>
      </c>
    </row>
    <row r="517" spans="1:5" x14ac:dyDescent="0.35">
      <c r="A517" s="2">
        <v>42388</v>
      </c>
      <c r="B517" s="1">
        <v>724.39</v>
      </c>
      <c r="C517" s="3">
        <f t="shared" si="16"/>
        <v>4.9721696614783044E-4</v>
      </c>
      <c r="D517" s="1">
        <v>19.21</v>
      </c>
      <c r="E517" s="3">
        <f t="shared" si="17"/>
        <v>-6.721820062047518E-3</v>
      </c>
    </row>
    <row r="518" spans="1:5" x14ac:dyDescent="0.35">
      <c r="A518" s="2">
        <v>42389</v>
      </c>
      <c r="B518" s="1">
        <v>710.16</v>
      </c>
      <c r="C518" s="3">
        <f t="shared" si="16"/>
        <v>-1.9644114358287688E-2</v>
      </c>
      <c r="D518" s="1">
        <v>18.97</v>
      </c>
      <c r="E518" s="3">
        <f t="shared" si="17"/>
        <v>-1.2493492972410305E-2</v>
      </c>
    </row>
    <row r="519" spans="1:5" x14ac:dyDescent="0.35">
      <c r="A519" s="2">
        <v>42390</v>
      </c>
      <c r="B519" s="1">
        <v>699.86</v>
      </c>
      <c r="C519" s="3">
        <f t="shared" si="16"/>
        <v>-1.4503773797454031E-2</v>
      </c>
      <c r="D519" s="1">
        <v>18.600000000000001</v>
      </c>
      <c r="E519" s="3">
        <f t="shared" si="17"/>
        <v>-1.9504480759093171E-2</v>
      </c>
    </row>
    <row r="520" spans="1:5" x14ac:dyDescent="0.35">
      <c r="A520" s="2">
        <v>42391</v>
      </c>
      <c r="B520" s="1">
        <v>716.1</v>
      </c>
      <c r="C520" s="3">
        <f t="shared" si="16"/>
        <v>2.3204640928185648E-2</v>
      </c>
      <c r="D520" s="1">
        <v>19.260000000000002</v>
      </c>
      <c r="E520" s="3">
        <f t="shared" si="17"/>
        <v>3.5483870967741943E-2</v>
      </c>
    </row>
    <row r="521" spans="1:5" x14ac:dyDescent="0.35">
      <c r="A521" s="2">
        <v>42394</v>
      </c>
      <c r="B521" s="1">
        <v>718.86</v>
      </c>
      <c r="C521" s="3">
        <f t="shared" si="16"/>
        <v>3.854210305823196E-3</v>
      </c>
      <c r="D521" s="1">
        <v>19.059999999999999</v>
      </c>
      <c r="E521" s="3">
        <f t="shared" si="17"/>
        <v>-1.0384215991692773E-2</v>
      </c>
    </row>
    <row r="522" spans="1:5" x14ac:dyDescent="0.35">
      <c r="A522" s="2">
        <v>42395</v>
      </c>
      <c r="B522" s="1">
        <v>731.12</v>
      </c>
      <c r="C522" s="3">
        <f t="shared" si="16"/>
        <v>1.7054781181314847E-2</v>
      </c>
      <c r="D522" s="1">
        <v>19.03</v>
      </c>
      <c r="E522" s="3">
        <f t="shared" si="17"/>
        <v>-1.57397691500512E-3</v>
      </c>
    </row>
    <row r="523" spans="1:5" x14ac:dyDescent="0.35">
      <c r="A523" s="2">
        <v>42396</v>
      </c>
      <c r="B523" s="1">
        <v>733.7</v>
      </c>
      <c r="C523" s="3">
        <f t="shared" si="16"/>
        <v>3.5288324762009532E-3</v>
      </c>
      <c r="D523" s="1">
        <v>19.489999999999998</v>
      </c>
      <c r="E523" s="3">
        <f t="shared" si="17"/>
        <v>2.4172359432474897E-2</v>
      </c>
    </row>
    <row r="524" spans="1:5" x14ac:dyDescent="0.35">
      <c r="A524" s="2">
        <v>42397</v>
      </c>
      <c r="B524" s="1">
        <v>737.35</v>
      </c>
      <c r="C524" s="3">
        <f t="shared" si="16"/>
        <v>4.9747853346053935E-3</v>
      </c>
      <c r="D524" s="1">
        <v>19.670000000000002</v>
      </c>
      <c r="E524" s="3">
        <f t="shared" si="17"/>
        <v>9.2355053873783115E-3</v>
      </c>
    </row>
    <row r="525" spans="1:5" x14ac:dyDescent="0.35">
      <c r="A525" s="2">
        <v>42398</v>
      </c>
      <c r="B525" s="1">
        <v>747.64</v>
      </c>
      <c r="C525" s="3">
        <f t="shared" si="16"/>
        <v>1.395538075540783E-2</v>
      </c>
      <c r="D525" s="1">
        <v>19.53</v>
      </c>
      <c r="E525" s="3">
        <f t="shared" si="17"/>
        <v>-7.1174377224199571E-3</v>
      </c>
    </row>
    <row r="526" spans="1:5" x14ac:dyDescent="0.35">
      <c r="A526" s="2">
        <v>42401</v>
      </c>
      <c r="B526" s="1">
        <v>747.39</v>
      </c>
      <c r="C526" s="3">
        <f t="shared" si="16"/>
        <v>-3.3438553314429404E-4</v>
      </c>
      <c r="D526" s="1">
        <v>19.649999999999999</v>
      </c>
      <c r="E526" s="3">
        <f t="shared" si="17"/>
        <v>6.1443932411673037E-3</v>
      </c>
    </row>
    <row r="527" spans="1:5" x14ac:dyDescent="0.35">
      <c r="A527" s="2">
        <v>42402</v>
      </c>
      <c r="B527" s="1">
        <v>738.7</v>
      </c>
      <c r="C527" s="3">
        <f t="shared" si="16"/>
        <v>-1.1627129075850548E-2</v>
      </c>
      <c r="D527" s="1">
        <v>20.12</v>
      </c>
      <c r="E527" s="3">
        <f t="shared" si="17"/>
        <v>2.3918575063613355E-2</v>
      </c>
    </row>
    <row r="528" spans="1:5" x14ac:dyDescent="0.35">
      <c r="A528" s="2">
        <v>42403</v>
      </c>
      <c r="B528" s="1">
        <v>746.11</v>
      </c>
      <c r="C528" s="3">
        <f t="shared" si="16"/>
        <v>1.0031135779071297E-2</v>
      </c>
      <c r="D528" s="1">
        <v>20.45</v>
      </c>
      <c r="E528" s="3">
        <f t="shared" si="17"/>
        <v>1.6401590457256376E-2</v>
      </c>
    </row>
    <row r="529" spans="1:5" x14ac:dyDescent="0.35">
      <c r="A529" s="2">
        <v>42404</v>
      </c>
      <c r="B529" s="1">
        <v>758.06</v>
      </c>
      <c r="C529" s="3">
        <f t="shared" si="16"/>
        <v>1.6016405087721557E-2</v>
      </c>
      <c r="D529" s="1">
        <v>20.27</v>
      </c>
      <c r="E529" s="3">
        <f t="shared" si="17"/>
        <v>-8.8019559902200346E-3</v>
      </c>
    </row>
    <row r="530" spans="1:5" x14ac:dyDescent="0.35">
      <c r="A530" s="2">
        <v>42405</v>
      </c>
      <c r="B530" s="1">
        <v>755.23</v>
      </c>
      <c r="C530" s="3">
        <f t="shared" si="16"/>
        <v>-3.7332137297838262E-3</v>
      </c>
      <c r="D530" s="1">
        <v>20.14</v>
      </c>
      <c r="E530" s="3">
        <f t="shared" si="17"/>
        <v>-6.4134188455845587E-3</v>
      </c>
    </row>
    <row r="531" spans="1:5" x14ac:dyDescent="0.35">
      <c r="A531" s="2">
        <v>42408</v>
      </c>
      <c r="B531" s="1">
        <v>733.39</v>
      </c>
      <c r="C531" s="3">
        <f t="shared" si="16"/>
        <v>-2.8918342756511305E-2</v>
      </c>
      <c r="D531" s="1">
        <v>19.77</v>
      </c>
      <c r="E531" s="3">
        <f t="shared" si="17"/>
        <v>-1.8371400198609781E-2</v>
      </c>
    </row>
    <row r="532" spans="1:5" x14ac:dyDescent="0.35">
      <c r="A532" s="2">
        <v>42409</v>
      </c>
      <c r="B532" s="1">
        <v>727.54</v>
      </c>
      <c r="C532" s="3">
        <f t="shared" si="16"/>
        <v>-7.9766563492821314E-3</v>
      </c>
      <c r="D532" s="1">
        <v>19.53</v>
      </c>
      <c r="E532" s="3">
        <f t="shared" si="17"/>
        <v>-1.2139605462822379E-2</v>
      </c>
    </row>
    <row r="533" spans="1:5" x14ac:dyDescent="0.35">
      <c r="A533" s="2">
        <v>42410</v>
      </c>
      <c r="B533" s="1">
        <v>729.59</v>
      </c>
      <c r="C533" s="3">
        <f t="shared" si="16"/>
        <v>2.8177144899250465E-3</v>
      </c>
      <c r="D533" s="1">
        <v>19.38</v>
      </c>
      <c r="E533" s="3">
        <f t="shared" si="17"/>
        <v>-7.6804915514594018E-3</v>
      </c>
    </row>
    <row r="534" spans="1:5" x14ac:dyDescent="0.35">
      <c r="A534" s="2">
        <v>42411</v>
      </c>
      <c r="B534" s="1">
        <v>722.86</v>
      </c>
      <c r="C534" s="3">
        <f t="shared" si="16"/>
        <v>-9.2243588864979204E-3</v>
      </c>
      <c r="D534" s="1">
        <v>19.07</v>
      </c>
      <c r="E534" s="3">
        <f t="shared" si="17"/>
        <v>-1.5995872033023672E-2</v>
      </c>
    </row>
    <row r="535" spans="1:5" x14ac:dyDescent="0.35">
      <c r="A535" s="2">
        <v>42412</v>
      </c>
      <c r="B535" s="1">
        <v>722.89</v>
      </c>
      <c r="C535" s="3">
        <f t="shared" si="16"/>
        <v>4.1501812245763651E-5</v>
      </c>
      <c r="D535" s="1">
        <v>19.43</v>
      </c>
      <c r="E535" s="3">
        <f t="shared" si="17"/>
        <v>1.8877818563188223E-2</v>
      </c>
    </row>
    <row r="536" spans="1:5" x14ac:dyDescent="0.35">
      <c r="A536" s="2">
        <v>42415</v>
      </c>
      <c r="B536" s="1">
        <v>722.96</v>
      </c>
      <c r="C536" s="3">
        <f t="shared" si="16"/>
        <v>9.6833543139412663E-5</v>
      </c>
      <c r="D536" s="1">
        <v>19.47</v>
      </c>
      <c r="E536" s="3">
        <f t="shared" si="17"/>
        <v>2.0586721564590398E-3</v>
      </c>
    </row>
    <row r="537" spans="1:5" x14ac:dyDescent="0.35">
      <c r="A537" s="2">
        <v>42416</v>
      </c>
      <c r="B537" s="1">
        <v>722.32</v>
      </c>
      <c r="C537" s="3">
        <f t="shared" si="16"/>
        <v>-8.8524952971116844E-4</v>
      </c>
      <c r="D537" s="1">
        <v>19.28</v>
      </c>
      <c r="E537" s="3">
        <f t="shared" si="17"/>
        <v>-9.7586029789418459E-3</v>
      </c>
    </row>
    <row r="538" spans="1:5" x14ac:dyDescent="0.35">
      <c r="A538" s="2">
        <v>42417</v>
      </c>
      <c r="B538" s="1">
        <v>740.35</v>
      </c>
      <c r="C538" s="3">
        <f t="shared" si="16"/>
        <v>2.4961236017277622E-2</v>
      </c>
      <c r="D538" s="1">
        <v>19.75</v>
      </c>
      <c r="E538" s="3">
        <f t="shared" si="17"/>
        <v>2.4377593360995792E-2</v>
      </c>
    </row>
    <row r="539" spans="1:5" x14ac:dyDescent="0.35">
      <c r="A539" s="2">
        <v>42418</v>
      </c>
      <c r="B539" s="1">
        <v>746.51</v>
      </c>
      <c r="C539" s="3">
        <f t="shared" si="16"/>
        <v>8.3203890052002006E-3</v>
      </c>
      <c r="D539" s="1">
        <v>20.43</v>
      </c>
      <c r="E539" s="3">
        <f t="shared" si="17"/>
        <v>3.4430379746835431E-2</v>
      </c>
    </row>
    <row r="540" spans="1:5" x14ac:dyDescent="0.35">
      <c r="A540" s="2">
        <v>42419</v>
      </c>
      <c r="B540" s="1">
        <v>742.43</v>
      </c>
      <c r="C540" s="3">
        <f t="shared" si="16"/>
        <v>-5.4654324791363019E-3</v>
      </c>
      <c r="D540" s="1">
        <v>21.06</v>
      </c>
      <c r="E540" s="3">
        <f t="shared" si="17"/>
        <v>3.0837004405286295E-2</v>
      </c>
    </row>
    <row r="541" spans="1:5" x14ac:dyDescent="0.35">
      <c r="A541" s="2">
        <v>42422</v>
      </c>
      <c r="B541" s="1">
        <v>760.89</v>
      </c>
      <c r="C541" s="3">
        <f t="shared" si="16"/>
        <v>2.4864296970758235E-2</v>
      </c>
      <c r="D541" s="1">
        <v>21.43</v>
      </c>
      <c r="E541" s="3">
        <f t="shared" si="17"/>
        <v>1.7568850902184283E-2</v>
      </c>
    </row>
    <row r="542" spans="1:5" x14ac:dyDescent="0.35">
      <c r="A542" s="2">
        <v>42423</v>
      </c>
      <c r="B542" s="1">
        <v>766.83</v>
      </c>
      <c r="C542" s="3">
        <f t="shared" si="16"/>
        <v>7.8066474786106467E-3</v>
      </c>
      <c r="D542" s="1">
        <v>21.53</v>
      </c>
      <c r="E542" s="3">
        <f t="shared" si="17"/>
        <v>4.6663555762949801E-3</v>
      </c>
    </row>
    <row r="543" spans="1:5" x14ac:dyDescent="0.35">
      <c r="A543" s="2">
        <v>42424</v>
      </c>
      <c r="B543" s="1">
        <v>752.86</v>
      </c>
      <c r="C543" s="3">
        <f t="shared" si="16"/>
        <v>-1.8217857934613963E-2</v>
      </c>
      <c r="D543" s="1">
        <v>21.43</v>
      </c>
      <c r="E543" s="3">
        <f t="shared" si="17"/>
        <v>-4.6446818392940738E-3</v>
      </c>
    </row>
    <row r="544" spans="1:5" x14ac:dyDescent="0.35">
      <c r="A544" s="2">
        <v>42425</v>
      </c>
      <c r="B544" s="1">
        <v>764.35</v>
      </c>
      <c r="C544" s="3">
        <f t="shared" si="16"/>
        <v>1.5261801662991802E-2</v>
      </c>
      <c r="D544" s="1">
        <v>21.86</v>
      </c>
      <c r="E544" s="3">
        <f t="shared" si="17"/>
        <v>2.0065328978068116E-2</v>
      </c>
    </row>
    <row r="545" spans="1:5" x14ac:dyDescent="0.35">
      <c r="A545" s="2">
        <v>42426</v>
      </c>
      <c r="B545" s="1">
        <v>761.73</v>
      </c>
      <c r="C545" s="3">
        <f t="shared" si="16"/>
        <v>-3.4277490678354216E-3</v>
      </c>
      <c r="D545" s="1">
        <v>21.17</v>
      </c>
      <c r="E545" s="3">
        <f t="shared" si="17"/>
        <v>-3.1564501372369519E-2</v>
      </c>
    </row>
    <row r="546" spans="1:5" x14ac:dyDescent="0.35">
      <c r="A546" s="2">
        <v>42429</v>
      </c>
      <c r="B546" s="1">
        <v>770.61</v>
      </c>
      <c r="C546" s="3">
        <f t="shared" si="16"/>
        <v>1.165767397896892E-2</v>
      </c>
      <c r="D546" s="1">
        <v>21.41</v>
      </c>
      <c r="E546" s="3">
        <f t="shared" si="17"/>
        <v>1.133679735474721E-2</v>
      </c>
    </row>
    <row r="547" spans="1:5" x14ac:dyDescent="0.35">
      <c r="A547" s="2">
        <v>42430</v>
      </c>
      <c r="B547" s="1">
        <v>772.17</v>
      </c>
      <c r="C547" s="3">
        <f t="shared" si="16"/>
        <v>2.0243703040447769E-3</v>
      </c>
      <c r="D547" s="1">
        <v>21.41</v>
      </c>
      <c r="E547" s="3">
        <f t="shared" si="17"/>
        <v>0</v>
      </c>
    </row>
    <row r="548" spans="1:5" x14ac:dyDescent="0.35">
      <c r="A548" s="2">
        <v>42431</v>
      </c>
      <c r="B548" s="1">
        <v>779.84</v>
      </c>
      <c r="C548" s="3">
        <f t="shared" si="16"/>
        <v>9.9330458318764945E-3</v>
      </c>
      <c r="D548" s="1">
        <v>21.51</v>
      </c>
      <c r="E548" s="3">
        <f t="shared" si="17"/>
        <v>4.6707146193368252E-3</v>
      </c>
    </row>
    <row r="549" spans="1:5" x14ac:dyDescent="0.35">
      <c r="A549" s="2">
        <v>42432</v>
      </c>
      <c r="B549" s="1">
        <v>780.34</v>
      </c>
      <c r="C549" s="3">
        <f t="shared" si="16"/>
        <v>6.4115716044316781E-4</v>
      </c>
      <c r="D549" s="1">
        <v>21.27</v>
      </c>
      <c r="E549" s="3">
        <f t="shared" si="17"/>
        <v>-1.1157601115760203E-2</v>
      </c>
    </row>
    <row r="550" spans="1:5" x14ac:dyDescent="0.35">
      <c r="A550" s="2">
        <v>42433</v>
      </c>
      <c r="B550" s="1">
        <v>783.7</v>
      </c>
      <c r="C550" s="3">
        <f t="shared" si="16"/>
        <v>4.3058154137940044E-3</v>
      </c>
      <c r="D550" s="1">
        <v>21.11</v>
      </c>
      <c r="E550" s="3">
        <f t="shared" si="17"/>
        <v>-7.5223319228961043E-3</v>
      </c>
    </row>
    <row r="551" spans="1:5" x14ac:dyDescent="0.35">
      <c r="A551" s="2">
        <v>42436</v>
      </c>
      <c r="B551" s="1">
        <v>786.83</v>
      </c>
      <c r="C551" s="3">
        <f t="shared" si="16"/>
        <v>3.993875207349745E-3</v>
      </c>
      <c r="D551" s="1">
        <v>21.04</v>
      </c>
      <c r="E551" s="3">
        <f t="shared" si="17"/>
        <v>-3.315963998105177E-3</v>
      </c>
    </row>
    <row r="552" spans="1:5" x14ac:dyDescent="0.35">
      <c r="A552" s="2">
        <v>42437</v>
      </c>
      <c r="B552" s="1">
        <v>788.35</v>
      </c>
      <c r="C552" s="3">
        <f t="shared" si="16"/>
        <v>1.931802295286125E-3</v>
      </c>
      <c r="D552" s="1">
        <v>20.72</v>
      </c>
      <c r="E552" s="3">
        <f t="shared" si="17"/>
        <v>-1.5209125475285185E-2</v>
      </c>
    </row>
    <row r="553" spans="1:5" x14ac:dyDescent="0.35">
      <c r="A553" s="2">
        <v>42438</v>
      </c>
      <c r="B553" s="1">
        <v>798.35</v>
      </c>
      <c r="C553" s="3">
        <f t="shared" si="16"/>
        <v>1.268472125325046E-2</v>
      </c>
      <c r="D553" s="1">
        <v>21.11</v>
      </c>
      <c r="E553" s="3">
        <f t="shared" si="17"/>
        <v>1.8822393822393851E-2</v>
      </c>
    </row>
    <row r="554" spans="1:5" x14ac:dyDescent="0.35">
      <c r="A554" s="2">
        <v>42439</v>
      </c>
      <c r="B554" s="1">
        <v>800.85</v>
      </c>
      <c r="C554" s="3">
        <f t="shared" si="16"/>
        <v>3.1314586334314524E-3</v>
      </c>
      <c r="D554" s="1">
        <v>22.39</v>
      </c>
      <c r="E554" s="3">
        <f t="shared" si="17"/>
        <v>6.0634770251065902E-2</v>
      </c>
    </row>
    <row r="555" spans="1:5" x14ac:dyDescent="0.35">
      <c r="A555" s="2">
        <v>42440</v>
      </c>
      <c r="B555" s="1">
        <v>804.14</v>
      </c>
      <c r="C555" s="3">
        <f t="shared" si="16"/>
        <v>4.1081351064493517E-3</v>
      </c>
      <c r="D555" s="1">
        <v>22.46</v>
      </c>
      <c r="E555" s="3">
        <f t="shared" si="17"/>
        <v>3.1263957123716071E-3</v>
      </c>
    </row>
    <row r="556" spans="1:5" x14ac:dyDescent="0.35">
      <c r="A556" s="2">
        <v>42443</v>
      </c>
      <c r="B556" s="1">
        <v>811.2</v>
      </c>
      <c r="C556" s="3">
        <f t="shared" si="16"/>
        <v>8.7795657472580137E-3</v>
      </c>
      <c r="D556" s="1">
        <v>22.74</v>
      </c>
      <c r="E556" s="3">
        <f t="shared" si="17"/>
        <v>1.2466607301869883E-2</v>
      </c>
    </row>
    <row r="557" spans="1:5" x14ac:dyDescent="0.35">
      <c r="A557" s="2">
        <v>42444</v>
      </c>
      <c r="B557" s="1">
        <v>800.8</v>
      </c>
      <c r="C557" s="3">
        <f t="shared" si="16"/>
        <v>-1.2820512820512931E-2</v>
      </c>
      <c r="D557" s="1">
        <v>22.84</v>
      </c>
      <c r="E557" s="3">
        <f t="shared" si="17"/>
        <v>4.3975373790677849E-3</v>
      </c>
    </row>
    <row r="558" spans="1:5" x14ac:dyDescent="0.35">
      <c r="A558" s="2">
        <v>42445</v>
      </c>
      <c r="B558" s="1">
        <v>803.96</v>
      </c>
      <c r="C558" s="3">
        <f t="shared" si="16"/>
        <v>3.9460539460540482E-3</v>
      </c>
      <c r="D558" s="1">
        <v>22.84</v>
      </c>
      <c r="E558" s="3">
        <f t="shared" si="17"/>
        <v>0</v>
      </c>
    </row>
    <row r="559" spans="1:5" x14ac:dyDescent="0.35">
      <c r="A559" s="2">
        <v>42446</v>
      </c>
      <c r="B559" s="1">
        <v>822.98</v>
      </c>
      <c r="C559" s="3">
        <f t="shared" si="16"/>
        <v>2.3657893427533685E-2</v>
      </c>
      <c r="D559" s="1">
        <v>23.3</v>
      </c>
      <c r="E559" s="3">
        <f t="shared" si="17"/>
        <v>2.0140105078809145E-2</v>
      </c>
    </row>
    <row r="560" spans="1:5" x14ac:dyDescent="0.35">
      <c r="A560" s="2">
        <v>42447</v>
      </c>
      <c r="B560" s="1">
        <v>837.79</v>
      </c>
      <c r="C560" s="3">
        <f t="shared" si="16"/>
        <v>1.7995577049259939E-2</v>
      </c>
      <c r="D560" s="1">
        <v>23.66</v>
      </c>
      <c r="E560" s="3">
        <f t="shared" si="17"/>
        <v>1.545064377682401E-2</v>
      </c>
    </row>
    <row r="561" spans="1:5" x14ac:dyDescent="0.35">
      <c r="A561" s="2">
        <v>42450</v>
      </c>
      <c r="B561" s="1">
        <v>842.14</v>
      </c>
      <c r="C561" s="3">
        <f t="shared" si="16"/>
        <v>5.1922319435658377E-3</v>
      </c>
      <c r="D561" s="1">
        <v>23.83</v>
      </c>
      <c r="E561" s="3">
        <f t="shared" si="17"/>
        <v>7.1851225697378762E-3</v>
      </c>
    </row>
    <row r="562" spans="1:5" x14ac:dyDescent="0.35">
      <c r="A562" s="2">
        <v>42451</v>
      </c>
      <c r="B562" s="1">
        <v>826.57</v>
      </c>
      <c r="C562" s="3">
        <f t="shared" si="16"/>
        <v>-1.8488612344740703E-2</v>
      </c>
      <c r="D562" s="1">
        <v>23.97</v>
      </c>
      <c r="E562" s="3">
        <f t="shared" si="17"/>
        <v>5.8749475451112289E-3</v>
      </c>
    </row>
    <row r="563" spans="1:5" x14ac:dyDescent="0.35">
      <c r="A563" s="2">
        <v>42452</v>
      </c>
      <c r="B563" s="1">
        <v>813.34</v>
      </c>
      <c r="C563" s="3">
        <f t="shared" si="16"/>
        <v>-1.600590391618377E-2</v>
      </c>
      <c r="D563" s="1">
        <v>23.64</v>
      </c>
      <c r="E563" s="3">
        <f t="shared" si="17"/>
        <v>-1.376720901126401E-2</v>
      </c>
    </row>
    <row r="564" spans="1:5" x14ac:dyDescent="0.35">
      <c r="A564" s="2">
        <v>42453</v>
      </c>
      <c r="B564" s="1">
        <v>822.68</v>
      </c>
      <c r="C564" s="3">
        <f t="shared" si="16"/>
        <v>1.1483512430225881E-2</v>
      </c>
      <c r="D564" s="1">
        <v>23.68</v>
      </c>
      <c r="E564" s="3">
        <f t="shared" si="17"/>
        <v>1.6920473773265291E-3</v>
      </c>
    </row>
    <row r="565" spans="1:5" x14ac:dyDescent="0.35">
      <c r="A565" s="2">
        <v>42454</v>
      </c>
      <c r="B565" s="1">
        <v>822.98</v>
      </c>
      <c r="C565" s="3">
        <f t="shared" si="16"/>
        <v>3.6466183692330947E-4</v>
      </c>
      <c r="D565" s="1">
        <v>23.36</v>
      </c>
      <c r="E565" s="3">
        <f t="shared" si="17"/>
        <v>-1.3513513513513526E-2</v>
      </c>
    </row>
    <row r="566" spans="1:5" x14ac:dyDescent="0.35">
      <c r="A566" s="2">
        <v>42457</v>
      </c>
      <c r="B566" s="1">
        <v>823.02</v>
      </c>
      <c r="C566" s="3">
        <f t="shared" si="16"/>
        <v>4.8603854285600643E-5</v>
      </c>
      <c r="D566" s="1">
        <v>23.42</v>
      </c>
      <c r="E566" s="3">
        <f t="shared" si="17"/>
        <v>2.5684931506850289E-3</v>
      </c>
    </row>
    <row r="567" spans="1:5" x14ac:dyDescent="0.35">
      <c r="A567" s="2">
        <v>42458</v>
      </c>
      <c r="B567" s="1">
        <v>826.73</v>
      </c>
      <c r="C567" s="3">
        <f t="shared" si="16"/>
        <v>4.50778838910359E-3</v>
      </c>
      <c r="D567" s="1">
        <v>23.83</v>
      </c>
      <c r="E567" s="3">
        <f t="shared" si="17"/>
        <v>1.7506404782237257E-2</v>
      </c>
    </row>
    <row r="568" spans="1:5" x14ac:dyDescent="0.35">
      <c r="A568" s="2">
        <v>42459</v>
      </c>
      <c r="B568" s="1">
        <v>838.37</v>
      </c>
      <c r="C568" s="3">
        <f t="shared" si="16"/>
        <v>1.4079566484825742E-2</v>
      </c>
      <c r="D568" s="1">
        <v>24.36</v>
      </c>
      <c r="E568" s="3">
        <f t="shared" si="17"/>
        <v>2.224087284934961E-2</v>
      </c>
    </row>
    <row r="569" spans="1:5" x14ac:dyDescent="0.35">
      <c r="A569" s="2">
        <v>42460</v>
      </c>
      <c r="B569" s="1">
        <v>841.78</v>
      </c>
      <c r="C569" s="3">
        <f t="shared" si="16"/>
        <v>4.0674165344656513E-3</v>
      </c>
      <c r="D569" s="1">
        <v>23.87</v>
      </c>
      <c r="E569" s="3">
        <f t="shared" si="17"/>
        <v>-2.0114942528735569E-2</v>
      </c>
    </row>
    <row r="570" spans="1:5" x14ac:dyDescent="0.35">
      <c r="A570" s="2">
        <v>42461</v>
      </c>
      <c r="B570" s="1">
        <v>833.16</v>
      </c>
      <c r="C570" s="3">
        <f t="shared" si="16"/>
        <v>-1.0240205279289131E-2</v>
      </c>
      <c r="D570" s="1">
        <v>23.73</v>
      </c>
      <c r="E570" s="3">
        <f t="shared" si="17"/>
        <v>-5.8651026392962111E-3</v>
      </c>
    </row>
    <row r="571" spans="1:5" x14ac:dyDescent="0.35">
      <c r="A571" s="2">
        <v>42464</v>
      </c>
      <c r="B571" s="1">
        <v>847.89</v>
      </c>
      <c r="C571" s="3">
        <f t="shared" si="16"/>
        <v>1.7679677372893585E-2</v>
      </c>
      <c r="D571" s="1">
        <v>24.16</v>
      </c>
      <c r="E571" s="3">
        <f t="shared" si="17"/>
        <v>1.8120522545301294E-2</v>
      </c>
    </row>
    <row r="572" spans="1:5" x14ac:dyDescent="0.35">
      <c r="A572" s="2">
        <v>42465</v>
      </c>
      <c r="B572" s="1">
        <v>839.12</v>
      </c>
      <c r="C572" s="3">
        <f t="shared" si="16"/>
        <v>-1.03433228366887E-2</v>
      </c>
      <c r="D572" s="1">
        <v>23.89</v>
      </c>
      <c r="E572" s="3">
        <f t="shared" si="17"/>
        <v>-1.1175496688741704E-2</v>
      </c>
    </row>
    <row r="573" spans="1:5" x14ac:dyDescent="0.35">
      <c r="A573" s="2">
        <v>42466</v>
      </c>
      <c r="B573" s="1">
        <v>825.7</v>
      </c>
      <c r="C573" s="3">
        <f t="shared" si="16"/>
        <v>-1.5992944989989464E-2</v>
      </c>
      <c r="D573" s="1">
        <v>23.5</v>
      </c>
      <c r="E573" s="3">
        <f t="shared" si="17"/>
        <v>-1.6324822101297636E-2</v>
      </c>
    </row>
    <row r="574" spans="1:5" x14ac:dyDescent="0.35">
      <c r="A574" s="2">
        <v>42467</v>
      </c>
      <c r="B574" s="1">
        <v>822.59</v>
      </c>
      <c r="C574" s="3">
        <f t="shared" si="16"/>
        <v>-3.7665011505389531E-3</v>
      </c>
      <c r="D574" s="1">
        <v>23.42</v>
      </c>
      <c r="E574" s="3">
        <f t="shared" si="17"/>
        <v>-3.4042553191488637E-3</v>
      </c>
    </row>
    <row r="575" spans="1:5" x14ac:dyDescent="0.35">
      <c r="A575" s="2">
        <v>42468</v>
      </c>
      <c r="B575" s="1">
        <v>835.34</v>
      </c>
      <c r="C575" s="3">
        <f t="shared" si="16"/>
        <v>1.5499823727494862E-2</v>
      </c>
      <c r="D575" s="1">
        <v>24.07</v>
      </c>
      <c r="E575" s="3">
        <f t="shared" si="17"/>
        <v>2.7754056362083626E-2</v>
      </c>
    </row>
    <row r="576" spans="1:5" x14ac:dyDescent="0.35">
      <c r="A576" s="2">
        <v>42471</v>
      </c>
      <c r="B576" s="1">
        <v>849.75</v>
      </c>
      <c r="C576" s="3">
        <f t="shared" si="16"/>
        <v>1.7250460890176417E-2</v>
      </c>
      <c r="D576" s="1">
        <v>24.34</v>
      </c>
      <c r="E576" s="3">
        <f t="shared" si="17"/>
        <v>1.1217282924802641E-2</v>
      </c>
    </row>
    <row r="577" spans="1:5" x14ac:dyDescent="0.35">
      <c r="A577" s="2">
        <v>42472</v>
      </c>
      <c r="B577" s="1">
        <v>847.27</v>
      </c>
      <c r="C577" s="3">
        <f t="shared" si="16"/>
        <v>-2.9185054427773088E-3</v>
      </c>
      <c r="D577" s="1">
        <v>23.91</v>
      </c>
      <c r="E577" s="3">
        <f t="shared" si="17"/>
        <v>-1.7666392769104342E-2</v>
      </c>
    </row>
    <row r="578" spans="1:5" x14ac:dyDescent="0.35">
      <c r="A578" s="2">
        <v>42473</v>
      </c>
      <c r="B578" s="1">
        <v>866.23</v>
      </c>
      <c r="C578" s="3">
        <f t="shared" si="16"/>
        <v>2.2377754434831917E-2</v>
      </c>
      <c r="D578" s="1">
        <v>24.38</v>
      </c>
      <c r="E578" s="3">
        <f t="shared" si="17"/>
        <v>1.9657047260560386E-2</v>
      </c>
    </row>
    <row r="579" spans="1:5" x14ac:dyDescent="0.35">
      <c r="A579" s="2">
        <v>42474</v>
      </c>
      <c r="B579" s="1">
        <v>867.13</v>
      </c>
      <c r="C579" s="3">
        <f t="shared" ref="C579:C642" si="18">(B579-B578)/B578</f>
        <v>1.0389850270713058E-3</v>
      </c>
      <c r="D579" s="1">
        <v>24.61</v>
      </c>
      <c r="E579" s="3">
        <f t="shared" ref="E579:E642" si="19">(D579-D578)/D578</f>
        <v>9.4339622641509621E-3</v>
      </c>
    </row>
    <row r="580" spans="1:5" x14ac:dyDescent="0.35">
      <c r="A580" s="2">
        <v>42475</v>
      </c>
      <c r="B580" s="1">
        <v>865.23</v>
      </c>
      <c r="C580" s="3">
        <f t="shared" si="18"/>
        <v>-2.191136277144116E-3</v>
      </c>
      <c r="D580" s="1">
        <v>24.67</v>
      </c>
      <c r="E580" s="3">
        <f t="shared" si="19"/>
        <v>2.4380333197887962E-3</v>
      </c>
    </row>
    <row r="581" spans="1:5" x14ac:dyDescent="0.35">
      <c r="A581" s="2">
        <v>42478</v>
      </c>
      <c r="B581" s="1">
        <v>873</v>
      </c>
      <c r="C581" s="3">
        <f t="shared" si="18"/>
        <v>8.9802711417773101E-3</v>
      </c>
      <c r="D581" s="1">
        <v>24.38</v>
      </c>
      <c r="E581" s="3">
        <f t="shared" si="19"/>
        <v>-1.1755168220510851E-2</v>
      </c>
    </row>
    <row r="582" spans="1:5" x14ac:dyDescent="0.35">
      <c r="A582" s="2">
        <v>42479</v>
      </c>
      <c r="B582" s="1">
        <v>872.2</v>
      </c>
      <c r="C582" s="3">
        <f t="shared" si="18"/>
        <v>-9.1638029782354475E-4</v>
      </c>
      <c r="D582" s="1">
        <v>24.32</v>
      </c>
      <c r="E582" s="3">
        <f t="shared" si="19"/>
        <v>-2.4610336341262806E-3</v>
      </c>
    </row>
    <row r="583" spans="1:5" x14ac:dyDescent="0.35">
      <c r="A583" s="2">
        <v>42480</v>
      </c>
      <c r="B583" s="1">
        <v>864.83</v>
      </c>
      <c r="C583" s="3">
        <f t="shared" si="18"/>
        <v>-8.4498968126576514E-3</v>
      </c>
      <c r="D583" s="1">
        <v>24.16</v>
      </c>
      <c r="E583" s="3">
        <f t="shared" si="19"/>
        <v>-6.5789473684210583E-3</v>
      </c>
    </row>
    <row r="584" spans="1:5" x14ac:dyDescent="0.35">
      <c r="A584" s="2">
        <v>42481</v>
      </c>
      <c r="B584" s="1">
        <v>865.97</v>
      </c>
      <c r="C584" s="3">
        <f t="shared" si="18"/>
        <v>1.3181781390562148E-3</v>
      </c>
      <c r="D584" s="1">
        <v>24.09</v>
      </c>
      <c r="E584" s="3">
        <f t="shared" si="19"/>
        <v>-2.8973509933774952E-3</v>
      </c>
    </row>
    <row r="585" spans="1:5" x14ac:dyDescent="0.35">
      <c r="A585" s="2">
        <v>42482</v>
      </c>
      <c r="B585" s="1">
        <v>867.31</v>
      </c>
      <c r="C585" s="3">
        <f t="shared" si="18"/>
        <v>1.5473977158561129E-3</v>
      </c>
      <c r="D585" s="1">
        <v>24.48</v>
      </c>
      <c r="E585" s="3">
        <f t="shared" si="19"/>
        <v>1.6189290161892925E-2</v>
      </c>
    </row>
    <row r="586" spans="1:5" x14ac:dyDescent="0.35">
      <c r="A586" s="2">
        <v>42485</v>
      </c>
      <c r="B586" s="1">
        <v>860.74</v>
      </c>
      <c r="C586" s="3">
        <f t="shared" si="18"/>
        <v>-7.5751461415179541E-3</v>
      </c>
      <c r="D586" s="1">
        <v>24.36</v>
      </c>
      <c r="E586" s="3">
        <f t="shared" si="19"/>
        <v>-4.9019607843137662E-3</v>
      </c>
    </row>
    <row r="587" spans="1:5" x14ac:dyDescent="0.35">
      <c r="A587" s="2">
        <v>42486</v>
      </c>
      <c r="B587" s="1">
        <v>866.82</v>
      </c>
      <c r="C587" s="3">
        <f t="shared" si="18"/>
        <v>7.0636893835537336E-3</v>
      </c>
      <c r="D587" s="1">
        <v>24.14</v>
      </c>
      <c r="E587" s="3">
        <f t="shared" si="19"/>
        <v>-9.0311986863710544E-3</v>
      </c>
    </row>
    <row r="588" spans="1:5" x14ac:dyDescent="0.35">
      <c r="A588" s="2">
        <v>42487</v>
      </c>
      <c r="B588" s="1">
        <v>863.36</v>
      </c>
      <c r="C588" s="3">
        <f t="shared" si="18"/>
        <v>-3.9916014858909993E-3</v>
      </c>
      <c r="D588" s="1">
        <v>24.03</v>
      </c>
      <c r="E588" s="3">
        <f t="shared" si="19"/>
        <v>-4.5567522783761154E-3</v>
      </c>
    </row>
    <row r="589" spans="1:5" x14ac:dyDescent="0.35">
      <c r="A589" s="2">
        <v>42488</v>
      </c>
      <c r="B589" s="1">
        <v>864.14</v>
      </c>
      <c r="C589" s="3">
        <f t="shared" si="18"/>
        <v>9.0344699777609885E-4</v>
      </c>
      <c r="D589" s="1">
        <v>23.85</v>
      </c>
      <c r="E589" s="3">
        <f t="shared" si="19"/>
        <v>-7.4906367041198381E-3</v>
      </c>
    </row>
    <row r="590" spans="1:5" x14ac:dyDescent="0.35">
      <c r="A590" s="2">
        <v>42489</v>
      </c>
      <c r="B590" s="1">
        <v>862.57</v>
      </c>
      <c r="C590" s="3">
        <f t="shared" si="18"/>
        <v>-1.8168352350312871E-3</v>
      </c>
      <c r="D590" s="1">
        <v>24.09</v>
      </c>
      <c r="E590" s="3">
        <f t="shared" si="19"/>
        <v>1.006289308176094E-2</v>
      </c>
    </row>
    <row r="591" spans="1:5" x14ac:dyDescent="0.35">
      <c r="A591" s="2">
        <v>42492</v>
      </c>
      <c r="B591" s="1">
        <v>848.03</v>
      </c>
      <c r="C591" s="3">
        <f t="shared" si="18"/>
        <v>-1.6856602942369982E-2</v>
      </c>
      <c r="D591" s="1">
        <v>23.6</v>
      </c>
      <c r="E591" s="3">
        <f t="shared" si="19"/>
        <v>-2.0340390203403839E-2</v>
      </c>
    </row>
    <row r="592" spans="1:5" x14ac:dyDescent="0.35">
      <c r="A592" s="2">
        <v>42493</v>
      </c>
      <c r="B592" s="1">
        <v>820.82</v>
      </c>
      <c r="C592" s="3">
        <f t="shared" si="18"/>
        <v>-3.2086129028454091E-2</v>
      </c>
      <c r="D592" s="1">
        <v>22.54</v>
      </c>
      <c r="E592" s="3">
        <f t="shared" si="19"/>
        <v>-4.4915254237288232E-2</v>
      </c>
    </row>
    <row r="593" spans="1:5" x14ac:dyDescent="0.35">
      <c r="A593" s="2">
        <v>42494</v>
      </c>
      <c r="B593" s="1">
        <v>804.65</v>
      </c>
      <c r="C593" s="3">
        <f t="shared" si="18"/>
        <v>-1.9699812382739299E-2</v>
      </c>
      <c r="D593" s="1">
        <v>21.86</v>
      </c>
      <c r="E593" s="3">
        <f t="shared" si="19"/>
        <v>-3.0168589174800343E-2</v>
      </c>
    </row>
    <row r="594" spans="1:5" x14ac:dyDescent="0.35">
      <c r="A594" s="2">
        <v>42495</v>
      </c>
      <c r="B594" s="1">
        <v>798.22</v>
      </c>
      <c r="C594" s="3">
        <f t="shared" si="18"/>
        <v>-7.9910520101907044E-3</v>
      </c>
      <c r="D594" s="1">
        <v>22.33</v>
      </c>
      <c r="E594" s="3">
        <f t="shared" si="19"/>
        <v>2.1500457456541576E-2</v>
      </c>
    </row>
    <row r="595" spans="1:5" x14ac:dyDescent="0.35">
      <c r="A595" s="2">
        <v>42496</v>
      </c>
      <c r="B595" s="1">
        <v>795.33</v>
      </c>
      <c r="C595" s="3">
        <f t="shared" si="18"/>
        <v>-3.620555736513726E-3</v>
      </c>
      <c r="D595" s="1">
        <v>23.58</v>
      </c>
      <c r="E595" s="3">
        <f t="shared" si="19"/>
        <v>5.5978504254366325E-2</v>
      </c>
    </row>
    <row r="596" spans="1:5" x14ac:dyDescent="0.35">
      <c r="A596" s="2">
        <v>42499</v>
      </c>
      <c r="B596" s="1">
        <v>802.44</v>
      </c>
      <c r="C596" s="3">
        <f t="shared" si="18"/>
        <v>8.9396854136019176E-3</v>
      </c>
      <c r="D596" s="1">
        <v>23.36</v>
      </c>
      <c r="E596" s="3">
        <f t="shared" si="19"/>
        <v>-9.3299406276505046E-3</v>
      </c>
    </row>
    <row r="597" spans="1:5" x14ac:dyDescent="0.35">
      <c r="A597" s="2">
        <v>42500</v>
      </c>
      <c r="B597" s="1">
        <v>799.77</v>
      </c>
      <c r="C597" s="3">
        <f t="shared" si="18"/>
        <v>-3.3273515776881418E-3</v>
      </c>
      <c r="D597" s="1">
        <v>23.46</v>
      </c>
      <c r="E597" s="3">
        <f t="shared" si="19"/>
        <v>4.2808219178082805E-3</v>
      </c>
    </row>
    <row r="598" spans="1:5" x14ac:dyDescent="0.35">
      <c r="A598" s="2">
        <v>42501</v>
      </c>
      <c r="B598" s="1">
        <v>802.06</v>
      </c>
      <c r="C598" s="3">
        <f t="shared" si="18"/>
        <v>2.8633232054215132E-3</v>
      </c>
      <c r="D598" s="1">
        <v>23.3</v>
      </c>
      <c r="E598" s="3">
        <f t="shared" si="19"/>
        <v>-6.8201193520886676E-3</v>
      </c>
    </row>
    <row r="599" spans="1:5" x14ac:dyDescent="0.35">
      <c r="A599" s="2">
        <v>42502</v>
      </c>
      <c r="B599" s="1">
        <v>795.16</v>
      </c>
      <c r="C599" s="3">
        <f t="shared" si="18"/>
        <v>-8.6028476672567866E-3</v>
      </c>
      <c r="D599" s="1">
        <v>23.15</v>
      </c>
      <c r="E599" s="3">
        <f t="shared" si="19"/>
        <v>-6.4377682403434387E-3</v>
      </c>
    </row>
    <row r="600" spans="1:5" x14ac:dyDescent="0.35">
      <c r="A600" s="2">
        <v>42503</v>
      </c>
      <c r="B600" s="1">
        <v>790.07</v>
      </c>
      <c r="C600" s="3">
        <f t="shared" si="18"/>
        <v>-6.4012274259267546E-3</v>
      </c>
      <c r="D600" s="1">
        <v>23.3</v>
      </c>
      <c r="E600" s="3">
        <f t="shared" si="19"/>
        <v>6.4794816414687753E-3</v>
      </c>
    </row>
    <row r="601" spans="1:5" x14ac:dyDescent="0.35">
      <c r="A601" s="2">
        <v>42506</v>
      </c>
      <c r="B601" s="1">
        <v>782.39</v>
      </c>
      <c r="C601" s="3">
        <f t="shared" si="18"/>
        <v>-9.7206576632451087E-3</v>
      </c>
      <c r="D601" s="1">
        <v>23.25</v>
      </c>
      <c r="E601" s="3">
        <f t="shared" si="19"/>
        <v>-2.1459227467811462E-3</v>
      </c>
    </row>
    <row r="602" spans="1:5" x14ac:dyDescent="0.35">
      <c r="A602" s="2">
        <v>42507</v>
      </c>
      <c r="B602" s="1">
        <v>784.9</v>
      </c>
      <c r="C602" s="3">
        <f t="shared" si="18"/>
        <v>3.2081187131737252E-3</v>
      </c>
      <c r="D602" s="1">
        <v>23.68</v>
      </c>
      <c r="E602" s="3">
        <f t="shared" si="19"/>
        <v>1.8494623655913967E-2</v>
      </c>
    </row>
    <row r="603" spans="1:5" x14ac:dyDescent="0.35">
      <c r="A603" s="2">
        <v>42508</v>
      </c>
      <c r="B603" s="1">
        <v>784.65</v>
      </c>
      <c r="C603" s="3">
        <f t="shared" si="18"/>
        <v>-3.1851191234552172E-4</v>
      </c>
      <c r="D603" s="1">
        <v>23.54</v>
      </c>
      <c r="E603" s="3">
        <f t="shared" si="19"/>
        <v>-5.9121621621621859E-3</v>
      </c>
    </row>
    <row r="604" spans="1:5" x14ac:dyDescent="0.35">
      <c r="A604" s="2">
        <v>42510</v>
      </c>
      <c r="B604" s="1">
        <v>776.13</v>
      </c>
      <c r="C604" s="3">
        <f t="shared" si="18"/>
        <v>-1.0858344484802118E-2</v>
      </c>
      <c r="D604" s="1">
        <v>22.8</v>
      </c>
      <c r="E604" s="3">
        <f t="shared" si="19"/>
        <v>-3.1435853865760345E-2</v>
      </c>
    </row>
    <row r="605" spans="1:5" x14ac:dyDescent="0.35">
      <c r="A605" s="2">
        <v>42513</v>
      </c>
      <c r="B605" s="1">
        <v>780.04</v>
      </c>
      <c r="C605" s="3">
        <f t="shared" si="18"/>
        <v>5.0378158298222822E-3</v>
      </c>
      <c r="D605" s="1">
        <v>22.76</v>
      </c>
      <c r="E605" s="3">
        <f t="shared" si="19"/>
        <v>-1.7543859649122432E-3</v>
      </c>
    </row>
    <row r="606" spans="1:5" x14ac:dyDescent="0.35">
      <c r="A606" s="2">
        <v>42514</v>
      </c>
      <c r="B606" s="1">
        <v>805.15</v>
      </c>
      <c r="C606" s="3">
        <f t="shared" si="18"/>
        <v>3.2190656889390309E-2</v>
      </c>
      <c r="D606" s="1">
        <v>23.62</v>
      </c>
      <c r="E606" s="3">
        <f t="shared" si="19"/>
        <v>3.7785588752196807E-2</v>
      </c>
    </row>
    <row r="607" spans="1:5" x14ac:dyDescent="0.35">
      <c r="A607" s="2">
        <v>42515</v>
      </c>
      <c r="B607" s="1">
        <v>797.3</v>
      </c>
      <c r="C607" s="3">
        <f t="shared" si="18"/>
        <v>-9.7497360740235028E-3</v>
      </c>
      <c r="D607" s="1">
        <v>23.03</v>
      </c>
      <c r="E607" s="3">
        <f t="shared" si="19"/>
        <v>-2.4978831498729884E-2</v>
      </c>
    </row>
    <row r="608" spans="1:5" x14ac:dyDescent="0.35">
      <c r="A608" s="2">
        <v>42516</v>
      </c>
      <c r="B608" s="1">
        <v>791.9</v>
      </c>
      <c r="C608" s="3">
        <f t="shared" si="18"/>
        <v>-6.7728583970901512E-3</v>
      </c>
      <c r="D608" s="1">
        <v>22.52</v>
      </c>
      <c r="E608" s="3">
        <f t="shared" si="19"/>
        <v>-2.2145028224055646E-2</v>
      </c>
    </row>
    <row r="609" spans="1:5" x14ac:dyDescent="0.35">
      <c r="A609" s="2">
        <v>42517</v>
      </c>
      <c r="B609" s="1">
        <v>792</v>
      </c>
      <c r="C609" s="3">
        <f t="shared" si="18"/>
        <v>1.2627857052661034E-4</v>
      </c>
      <c r="D609" s="1">
        <v>22.85</v>
      </c>
      <c r="E609" s="3">
        <f t="shared" si="19"/>
        <v>1.4653641207815357E-2</v>
      </c>
    </row>
    <row r="610" spans="1:5" x14ac:dyDescent="0.35">
      <c r="A610" s="2">
        <v>42520</v>
      </c>
      <c r="B610" s="1">
        <v>796.78</v>
      </c>
      <c r="C610" s="3">
        <f t="shared" si="18"/>
        <v>6.0353535353535005E-3</v>
      </c>
      <c r="D610" s="1">
        <v>23.21</v>
      </c>
      <c r="E610" s="3">
        <f t="shared" si="19"/>
        <v>1.5754923413566713E-2</v>
      </c>
    </row>
    <row r="611" spans="1:5" x14ac:dyDescent="0.35">
      <c r="A611" s="2">
        <v>42521</v>
      </c>
      <c r="B611" s="1">
        <v>789.81</v>
      </c>
      <c r="C611" s="3">
        <f t="shared" si="18"/>
        <v>-8.7477095308617532E-3</v>
      </c>
      <c r="D611" s="1">
        <v>22.64</v>
      </c>
      <c r="E611" s="3">
        <f t="shared" si="19"/>
        <v>-2.4558380008616987E-2</v>
      </c>
    </row>
    <row r="612" spans="1:5" x14ac:dyDescent="0.35">
      <c r="A612" s="2">
        <v>42522</v>
      </c>
      <c r="B612" s="1">
        <v>782.25</v>
      </c>
      <c r="C612" s="3">
        <f t="shared" si="18"/>
        <v>-9.5719223610741134E-3</v>
      </c>
      <c r="D612" s="1">
        <v>22.84</v>
      </c>
      <c r="E612" s="3">
        <f t="shared" si="19"/>
        <v>8.833922261484068E-3</v>
      </c>
    </row>
    <row r="613" spans="1:5" x14ac:dyDescent="0.35">
      <c r="A613" s="2">
        <v>42523</v>
      </c>
      <c r="B613" s="1">
        <v>775</v>
      </c>
      <c r="C613" s="3">
        <f t="shared" si="18"/>
        <v>-9.2681367849153078E-3</v>
      </c>
      <c r="D613" s="1">
        <v>22.54</v>
      </c>
      <c r="E613" s="3">
        <f t="shared" si="19"/>
        <v>-1.3134851138353797E-2</v>
      </c>
    </row>
    <row r="614" spans="1:5" x14ac:dyDescent="0.35">
      <c r="A614" s="2">
        <v>42524</v>
      </c>
      <c r="B614" s="1">
        <v>792.85</v>
      </c>
      <c r="C614" s="3">
        <f t="shared" si="18"/>
        <v>2.303225806451616E-2</v>
      </c>
      <c r="D614" s="1">
        <v>22.87</v>
      </c>
      <c r="E614" s="3">
        <f t="shared" si="19"/>
        <v>1.4640638864241431E-2</v>
      </c>
    </row>
    <row r="615" spans="1:5" x14ac:dyDescent="0.35">
      <c r="A615" s="2">
        <v>42527</v>
      </c>
      <c r="B615" s="1">
        <v>797.35</v>
      </c>
      <c r="C615" s="3">
        <f t="shared" si="18"/>
        <v>5.6757268083496249E-3</v>
      </c>
      <c r="D615" s="1">
        <v>23.01</v>
      </c>
      <c r="E615" s="3">
        <f t="shared" si="19"/>
        <v>6.1215566243988002E-3</v>
      </c>
    </row>
    <row r="616" spans="1:5" x14ac:dyDescent="0.35">
      <c r="A616" s="2">
        <v>42528</v>
      </c>
      <c r="B616" s="1">
        <v>793.08</v>
      </c>
      <c r="C616" s="3">
        <f t="shared" si="18"/>
        <v>-5.3552392299491842E-3</v>
      </c>
      <c r="D616" s="1">
        <v>22.97</v>
      </c>
      <c r="E616" s="3">
        <f t="shared" si="19"/>
        <v>-1.7383746197306691E-3</v>
      </c>
    </row>
    <row r="617" spans="1:5" x14ac:dyDescent="0.35">
      <c r="A617" s="2">
        <v>42529</v>
      </c>
      <c r="B617" s="1">
        <v>799.56</v>
      </c>
      <c r="C617" s="3">
        <f t="shared" si="18"/>
        <v>8.1706763504311095E-3</v>
      </c>
      <c r="D617" s="1">
        <v>23.09</v>
      </c>
      <c r="E617" s="3">
        <f t="shared" si="19"/>
        <v>5.224205485415803E-3</v>
      </c>
    </row>
    <row r="618" spans="1:5" x14ac:dyDescent="0.35">
      <c r="A618" s="2">
        <v>42530</v>
      </c>
      <c r="B618" s="1">
        <v>788.87</v>
      </c>
      <c r="C618" s="3">
        <f t="shared" si="18"/>
        <v>-1.3369853419380587E-2</v>
      </c>
      <c r="D618" s="1">
        <v>23.27</v>
      </c>
      <c r="E618" s="3">
        <f t="shared" si="19"/>
        <v>7.7955825032481468E-3</v>
      </c>
    </row>
    <row r="619" spans="1:5" x14ac:dyDescent="0.35">
      <c r="A619" s="2">
        <v>42531</v>
      </c>
      <c r="B619" s="1">
        <v>780.61</v>
      </c>
      <c r="C619" s="3">
        <f t="shared" si="18"/>
        <v>-1.0470673241471967E-2</v>
      </c>
      <c r="D619" s="1">
        <v>22.76</v>
      </c>
      <c r="E619" s="3">
        <f t="shared" si="19"/>
        <v>-2.1916630855178258E-2</v>
      </c>
    </row>
    <row r="620" spans="1:5" x14ac:dyDescent="0.35">
      <c r="A620" s="2">
        <v>42534</v>
      </c>
      <c r="B620" s="1">
        <v>776.61</v>
      </c>
      <c r="C620" s="3">
        <f t="shared" si="18"/>
        <v>-5.1241977427908944E-3</v>
      </c>
      <c r="D620" s="1">
        <v>22.7</v>
      </c>
      <c r="E620" s="3">
        <f t="shared" si="19"/>
        <v>-2.6362038664324372E-3</v>
      </c>
    </row>
    <row r="621" spans="1:5" x14ac:dyDescent="0.35">
      <c r="A621" s="2">
        <v>42535</v>
      </c>
      <c r="B621" s="1">
        <v>769.25</v>
      </c>
      <c r="C621" s="3">
        <f t="shared" si="18"/>
        <v>-9.4770863110184185E-3</v>
      </c>
      <c r="D621" s="1">
        <v>22.28</v>
      </c>
      <c r="E621" s="3">
        <f t="shared" si="19"/>
        <v>-1.8502202643171727E-2</v>
      </c>
    </row>
    <row r="622" spans="1:5" x14ac:dyDescent="0.35">
      <c r="A622" s="2">
        <v>42536</v>
      </c>
      <c r="B622" s="1">
        <v>774.02</v>
      </c>
      <c r="C622" s="3">
        <f t="shared" si="18"/>
        <v>6.2008449788755046E-3</v>
      </c>
      <c r="D622" s="1">
        <v>22.44</v>
      </c>
      <c r="E622" s="3">
        <f t="shared" si="19"/>
        <v>7.1813285457809758E-3</v>
      </c>
    </row>
    <row r="623" spans="1:5" x14ac:dyDescent="0.35">
      <c r="A623" s="2">
        <v>42537</v>
      </c>
      <c r="B623" s="1">
        <v>758.83</v>
      </c>
      <c r="C623" s="3">
        <f t="shared" si="18"/>
        <v>-1.9624815896229997E-2</v>
      </c>
      <c r="D623" s="1">
        <v>22.02</v>
      </c>
      <c r="E623" s="3">
        <f t="shared" si="19"/>
        <v>-1.8716577540107027E-2</v>
      </c>
    </row>
    <row r="624" spans="1:5" x14ac:dyDescent="0.35">
      <c r="A624" s="2">
        <v>42538</v>
      </c>
      <c r="B624" s="1">
        <v>766.23</v>
      </c>
      <c r="C624" s="3">
        <f t="shared" si="18"/>
        <v>9.7518548291448369E-3</v>
      </c>
      <c r="D624" s="1">
        <v>22.1</v>
      </c>
      <c r="E624" s="3">
        <f t="shared" si="19"/>
        <v>3.6330608537693846E-3</v>
      </c>
    </row>
    <row r="625" spans="1:5" x14ac:dyDescent="0.35">
      <c r="A625" s="2">
        <v>42541</v>
      </c>
      <c r="B625" s="1">
        <v>786.02</v>
      </c>
      <c r="C625" s="3">
        <f t="shared" si="18"/>
        <v>2.5827754068621644E-2</v>
      </c>
      <c r="D625" s="1">
        <v>22.46</v>
      </c>
      <c r="E625" s="3">
        <f t="shared" si="19"/>
        <v>1.6289592760180969E-2</v>
      </c>
    </row>
    <row r="626" spans="1:5" x14ac:dyDescent="0.35">
      <c r="A626" s="2">
        <v>42542</v>
      </c>
      <c r="B626" s="1">
        <v>786.05</v>
      </c>
      <c r="C626" s="3">
        <f t="shared" si="18"/>
        <v>3.8166967761599854E-5</v>
      </c>
      <c r="D626" s="1">
        <v>22.38</v>
      </c>
      <c r="E626" s="3">
        <f t="shared" si="19"/>
        <v>-3.5618878005343655E-3</v>
      </c>
    </row>
    <row r="627" spans="1:5" x14ac:dyDescent="0.35">
      <c r="A627" s="2">
        <v>42543</v>
      </c>
      <c r="B627" s="1">
        <v>783.48</v>
      </c>
      <c r="C627" s="3">
        <f t="shared" si="18"/>
        <v>-3.2695121175496935E-3</v>
      </c>
      <c r="D627" s="1">
        <v>22.12</v>
      </c>
      <c r="E627" s="3">
        <f t="shared" si="19"/>
        <v>-1.1617515638963271E-2</v>
      </c>
    </row>
    <row r="628" spans="1:5" x14ac:dyDescent="0.35">
      <c r="A628" s="2">
        <v>42544</v>
      </c>
      <c r="B628" s="1">
        <v>790.2</v>
      </c>
      <c r="C628" s="3">
        <f t="shared" si="18"/>
        <v>8.5771174758768921E-3</v>
      </c>
      <c r="D628" s="1">
        <v>22.06</v>
      </c>
      <c r="E628" s="3">
        <f t="shared" si="19"/>
        <v>-2.7124773960218026E-3</v>
      </c>
    </row>
    <row r="629" spans="1:5" x14ac:dyDescent="0.35">
      <c r="A629" s="2">
        <v>42545</v>
      </c>
      <c r="B629" s="1">
        <v>764.67</v>
      </c>
      <c r="C629" s="3">
        <f t="shared" si="18"/>
        <v>-3.230827638572524E-2</v>
      </c>
      <c r="D629" s="1">
        <v>21.91</v>
      </c>
      <c r="E629" s="3">
        <f t="shared" si="19"/>
        <v>-6.7996373526744598E-3</v>
      </c>
    </row>
    <row r="630" spans="1:5" x14ac:dyDescent="0.35">
      <c r="A630" s="2">
        <v>42548</v>
      </c>
      <c r="B630" s="1">
        <v>762.76</v>
      </c>
      <c r="C630" s="3">
        <f t="shared" si="18"/>
        <v>-2.4978095126001651E-3</v>
      </c>
      <c r="D630" s="1">
        <v>21.77</v>
      </c>
      <c r="E630" s="3">
        <f t="shared" si="19"/>
        <v>-6.3897763578275018E-3</v>
      </c>
    </row>
    <row r="631" spans="1:5" x14ac:dyDescent="0.35">
      <c r="A631" s="2">
        <v>42549</v>
      </c>
      <c r="B631" s="1">
        <v>779.95</v>
      </c>
      <c r="C631" s="3">
        <f t="shared" si="18"/>
        <v>2.2536577691541316E-2</v>
      </c>
      <c r="D631" s="1">
        <v>22.5</v>
      </c>
      <c r="E631" s="3">
        <f t="shared" si="19"/>
        <v>3.353238401469915E-2</v>
      </c>
    </row>
    <row r="632" spans="1:5" x14ac:dyDescent="0.35">
      <c r="A632" s="2">
        <v>42550</v>
      </c>
      <c r="B632" s="1">
        <v>777.86</v>
      </c>
      <c r="C632" s="3">
        <f t="shared" si="18"/>
        <v>-2.6796589524969955E-3</v>
      </c>
      <c r="D632" s="1">
        <v>22.28</v>
      </c>
      <c r="E632" s="3">
        <f t="shared" si="19"/>
        <v>-9.7777777777777273E-3</v>
      </c>
    </row>
    <row r="633" spans="1:5" x14ac:dyDescent="0.35">
      <c r="A633" s="2">
        <v>42551</v>
      </c>
      <c r="B633" s="1">
        <v>778.86</v>
      </c>
      <c r="C633" s="3">
        <f t="shared" si="18"/>
        <v>1.2855783817139331E-3</v>
      </c>
      <c r="D633" s="1">
        <v>22.14</v>
      </c>
      <c r="E633" s="3">
        <f t="shared" si="19"/>
        <v>-6.2836624775583737E-3</v>
      </c>
    </row>
    <row r="634" spans="1:5" x14ac:dyDescent="0.35">
      <c r="A634" s="2">
        <v>42552</v>
      </c>
      <c r="B634" s="1">
        <v>789.83</v>
      </c>
      <c r="C634" s="3">
        <f t="shared" si="18"/>
        <v>1.4084687877153824E-2</v>
      </c>
      <c r="D634" s="1">
        <v>22.6</v>
      </c>
      <c r="E634" s="3">
        <f t="shared" si="19"/>
        <v>2.0776874435411059E-2</v>
      </c>
    </row>
    <row r="635" spans="1:5" x14ac:dyDescent="0.35">
      <c r="A635" s="2">
        <v>42555</v>
      </c>
      <c r="B635" s="1">
        <v>794.14</v>
      </c>
      <c r="C635" s="3">
        <f t="shared" si="18"/>
        <v>5.4568704657963676E-3</v>
      </c>
      <c r="D635" s="1">
        <v>22.66</v>
      </c>
      <c r="E635" s="3">
        <f t="shared" si="19"/>
        <v>2.6548672566371113E-3</v>
      </c>
    </row>
    <row r="636" spans="1:5" x14ac:dyDescent="0.35">
      <c r="A636" s="2">
        <v>42559</v>
      </c>
      <c r="B636" s="1">
        <v>790.74</v>
      </c>
      <c r="C636" s="3">
        <f t="shared" si="18"/>
        <v>-4.2813609690986187E-3</v>
      </c>
      <c r="D636" s="1">
        <v>22.6</v>
      </c>
      <c r="E636" s="3">
        <f t="shared" si="19"/>
        <v>-2.6478375992938534E-3</v>
      </c>
    </row>
    <row r="637" spans="1:5" x14ac:dyDescent="0.35">
      <c r="A637" s="2">
        <v>42562</v>
      </c>
      <c r="B637" s="1">
        <v>802.82</v>
      </c>
      <c r="C637" s="3">
        <f t="shared" si="18"/>
        <v>1.5276829299137568E-2</v>
      </c>
      <c r="D637" s="1">
        <v>22.62</v>
      </c>
      <c r="E637" s="3">
        <f t="shared" si="19"/>
        <v>8.849557522123705E-4</v>
      </c>
    </row>
    <row r="638" spans="1:5" x14ac:dyDescent="0.35">
      <c r="A638" s="2">
        <v>42563</v>
      </c>
      <c r="B638" s="1">
        <v>820.98</v>
      </c>
      <c r="C638" s="3">
        <f t="shared" si="18"/>
        <v>2.2620263570912492E-2</v>
      </c>
      <c r="D638" s="1">
        <v>22.83</v>
      </c>
      <c r="E638" s="3">
        <f t="shared" si="19"/>
        <v>9.2838196286470949E-3</v>
      </c>
    </row>
    <row r="639" spans="1:5" x14ac:dyDescent="0.35">
      <c r="A639" s="2">
        <v>42564</v>
      </c>
      <c r="B639" s="1">
        <v>822.66</v>
      </c>
      <c r="C639" s="3">
        <f t="shared" si="18"/>
        <v>2.0463348680844233E-3</v>
      </c>
      <c r="D639" s="1">
        <v>22.78</v>
      </c>
      <c r="E639" s="3">
        <f t="shared" si="19"/>
        <v>-2.190100744634129E-3</v>
      </c>
    </row>
    <row r="640" spans="1:5" x14ac:dyDescent="0.35">
      <c r="A640" s="2">
        <v>42565</v>
      </c>
      <c r="B640" s="1">
        <v>834.93</v>
      </c>
      <c r="C640" s="3">
        <f t="shared" si="18"/>
        <v>1.4915031726351084E-2</v>
      </c>
      <c r="D640" s="1">
        <v>22.87</v>
      </c>
      <c r="E640" s="3">
        <f t="shared" si="19"/>
        <v>3.9508340649692646E-3</v>
      </c>
    </row>
    <row r="641" spans="1:5" x14ac:dyDescent="0.35">
      <c r="A641" s="2">
        <v>42566</v>
      </c>
      <c r="B641" s="1">
        <v>837.22</v>
      </c>
      <c r="C641" s="3">
        <f t="shared" si="18"/>
        <v>2.7427449007702172E-3</v>
      </c>
      <c r="D641" s="1">
        <v>22.7</v>
      </c>
      <c r="E641" s="3">
        <f t="shared" si="19"/>
        <v>-7.4333187581985876E-3</v>
      </c>
    </row>
    <row r="642" spans="1:5" x14ac:dyDescent="0.35">
      <c r="A642" s="2">
        <v>42569</v>
      </c>
      <c r="B642" s="1">
        <v>778.06</v>
      </c>
      <c r="C642" s="3">
        <f t="shared" si="18"/>
        <v>-7.0662430424500225E-2</v>
      </c>
      <c r="D642" s="1">
        <v>21.63</v>
      </c>
      <c r="E642" s="3">
        <f t="shared" si="19"/>
        <v>-4.7136563876651993E-2</v>
      </c>
    </row>
    <row r="643" spans="1:5" x14ac:dyDescent="0.35">
      <c r="A643" s="2">
        <v>42570</v>
      </c>
      <c r="B643" s="1">
        <v>770.91</v>
      </c>
      <c r="C643" s="3">
        <f t="shared" ref="C643:C706" si="20">(B643-B642)/B642</f>
        <v>-9.1895226589208765E-3</v>
      </c>
      <c r="D643" s="1">
        <v>20.84</v>
      </c>
      <c r="E643" s="3">
        <f t="shared" ref="E643:E706" si="21">(D643-D642)/D642</f>
        <v>-3.6523347202958814E-2</v>
      </c>
    </row>
    <row r="644" spans="1:5" x14ac:dyDescent="0.35">
      <c r="A644" s="2">
        <v>42571</v>
      </c>
      <c r="B644" s="1">
        <v>758.2</v>
      </c>
      <c r="C644" s="3">
        <f t="shared" si="20"/>
        <v>-1.6487008859659265E-2</v>
      </c>
      <c r="D644" s="1">
        <v>21.51</v>
      </c>
      <c r="E644" s="3">
        <f t="shared" si="21"/>
        <v>3.2149712092130599E-2</v>
      </c>
    </row>
    <row r="645" spans="1:5" x14ac:dyDescent="0.35">
      <c r="A645" s="2">
        <v>42572</v>
      </c>
      <c r="B645" s="1">
        <v>725.32</v>
      </c>
      <c r="C645" s="3">
        <f t="shared" si="20"/>
        <v>-4.336586652598258E-2</v>
      </c>
      <c r="D645" s="1">
        <v>21.06</v>
      </c>
      <c r="E645" s="3">
        <f t="shared" si="21"/>
        <v>-2.092050209205034E-2</v>
      </c>
    </row>
    <row r="646" spans="1:5" x14ac:dyDescent="0.35">
      <c r="A646" s="2">
        <v>42573</v>
      </c>
      <c r="B646" s="1">
        <v>727.78</v>
      </c>
      <c r="C646" s="3">
        <f t="shared" si="20"/>
        <v>3.391606463353999E-3</v>
      </c>
      <c r="D646" s="1">
        <v>21.33</v>
      </c>
      <c r="E646" s="3">
        <f t="shared" si="21"/>
        <v>1.2820512820512801E-2</v>
      </c>
    </row>
    <row r="647" spans="1:5" x14ac:dyDescent="0.35">
      <c r="A647" s="2">
        <v>42576</v>
      </c>
      <c r="B647" s="1">
        <v>752.31</v>
      </c>
      <c r="C647" s="3">
        <f t="shared" si="20"/>
        <v>3.3705240594685174E-2</v>
      </c>
      <c r="D647" s="1">
        <v>21.77</v>
      </c>
      <c r="E647" s="3">
        <f t="shared" si="21"/>
        <v>2.0628223159868789E-2</v>
      </c>
    </row>
    <row r="648" spans="1:5" x14ac:dyDescent="0.35">
      <c r="A648" s="2">
        <v>42577</v>
      </c>
      <c r="B648" s="1">
        <v>747.7</v>
      </c>
      <c r="C648" s="3">
        <f t="shared" si="20"/>
        <v>-6.1277930640293238E-3</v>
      </c>
      <c r="D648" s="1">
        <v>21.93</v>
      </c>
      <c r="E648" s="3">
        <f t="shared" si="21"/>
        <v>7.3495636196600897E-3</v>
      </c>
    </row>
    <row r="649" spans="1:5" x14ac:dyDescent="0.35">
      <c r="A649" s="2">
        <v>42578</v>
      </c>
      <c r="B649" s="1">
        <v>761.49</v>
      </c>
      <c r="C649" s="3">
        <f t="shared" si="20"/>
        <v>1.844322589273768E-2</v>
      </c>
      <c r="D649" s="1">
        <v>22</v>
      </c>
      <c r="E649" s="3">
        <f t="shared" si="21"/>
        <v>3.1919744642042993E-3</v>
      </c>
    </row>
    <row r="650" spans="1:5" x14ac:dyDescent="0.35">
      <c r="A650" s="2">
        <v>42579</v>
      </c>
      <c r="B650" s="1">
        <v>763.43</v>
      </c>
      <c r="C650" s="3">
        <f t="shared" si="20"/>
        <v>2.5476368698209313E-3</v>
      </c>
      <c r="D650" s="1">
        <v>22.06</v>
      </c>
      <c r="E650" s="3">
        <f t="shared" si="21"/>
        <v>2.7272727272726689E-3</v>
      </c>
    </row>
    <row r="651" spans="1:5" x14ac:dyDescent="0.35">
      <c r="A651" s="2">
        <v>42580</v>
      </c>
      <c r="B651" s="1">
        <v>765.3</v>
      </c>
      <c r="C651" s="3">
        <f t="shared" si="20"/>
        <v>2.4494714643123858E-3</v>
      </c>
      <c r="D651" s="1">
        <v>21.81</v>
      </c>
      <c r="E651" s="3">
        <f t="shared" si="21"/>
        <v>-1.1332728921124207E-2</v>
      </c>
    </row>
    <row r="652" spans="1:5" x14ac:dyDescent="0.35">
      <c r="A652" s="2">
        <v>42583</v>
      </c>
      <c r="B652" s="1">
        <v>778.01</v>
      </c>
      <c r="C652" s="3">
        <f t="shared" si="20"/>
        <v>1.6607866196262953E-2</v>
      </c>
      <c r="D652" s="1">
        <v>22.22</v>
      </c>
      <c r="E652" s="3">
        <f t="shared" si="21"/>
        <v>1.8798716185236139E-2</v>
      </c>
    </row>
    <row r="653" spans="1:5" x14ac:dyDescent="0.35">
      <c r="A653" s="2">
        <v>42584</v>
      </c>
      <c r="B653" s="1">
        <v>769.16</v>
      </c>
      <c r="C653" s="3">
        <f t="shared" si="20"/>
        <v>-1.1375175126283754E-2</v>
      </c>
      <c r="D653" s="1">
        <v>22.22</v>
      </c>
      <c r="E653" s="3">
        <f t="shared" si="21"/>
        <v>0</v>
      </c>
    </row>
    <row r="654" spans="1:5" x14ac:dyDescent="0.35">
      <c r="A654" s="2">
        <v>42585</v>
      </c>
      <c r="B654" s="1">
        <v>756.93</v>
      </c>
      <c r="C654" s="3">
        <f t="shared" si="20"/>
        <v>-1.5900462842581543E-2</v>
      </c>
      <c r="D654" s="1">
        <v>22.18</v>
      </c>
      <c r="E654" s="3">
        <f t="shared" si="21"/>
        <v>-1.8001800180017619E-3</v>
      </c>
    </row>
    <row r="655" spans="1:5" x14ac:dyDescent="0.35">
      <c r="A655" s="2">
        <v>42586</v>
      </c>
      <c r="B655" s="1">
        <v>772.16</v>
      </c>
      <c r="C655" s="3">
        <f t="shared" si="20"/>
        <v>2.0120750928091131E-2</v>
      </c>
      <c r="D655" s="1">
        <v>22.1</v>
      </c>
      <c r="E655" s="3">
        <f t="shared" si="21"/>
        <v>-3.6068530207393279E-3</v>
      </c>
    </row>
    <row r="656" spans="1:5" x14ac:dyDescent="0.35">
      <c r="A656" s="2">
        <v>42587</v>
      </c>
      <c r="B656" s="1">
        <v>771.43</v>
      </c>
      <c r="C656" s="3">
        <f t="shared" si="20"/>
        <v>-9.4539991711564729E-4</v>
      </c>
      <c r="D656" s="1">
        <v>22.4</v>
      </c>
      <c r="E656" s="3">
        <f t="shared" si="21"/>
        <v>1.3574660633484033E-2</v>
      </c>
    </row>
    <row r="657" spans="1:5" x14ac:dyDescent="0.35">
      <c r="A657" s="2">
        <v>42590</v>
      </c>
      <c r="B657" s="1">
        <v>788.36</v>
      </c>
      <c r="C657" s="3">
        <f t="shared" si="20"/>
        <v>2.1946255655082205E-2</v>
      </c>
      <c r="D657" s="1">
        <v>22.5</v>
      </c>
      <c r="E657" s="3">
        <f t="shared" si="21"/>
        <v>4.4642857142857782E-3</v>
      </c>
    </row>
    <row r="658" spans="1:5" x14ac:dyDescent="0.35">
      <c r="A658" s="2">
        <v>42591</v>
      </c>
      <c r="B658" s="1">
        <v>795.52</v>
      </c>
      <c r="C658" s="3">
        <f t="shared" si="20"/>
        <v>9.0821452128468823E-3</v>
      </c>
      <c r="D658" s="1">
        <v>22.12</v>
      </c>
      <c r="E658" s="3">
        <f t="shared" si="21"/>
        <v>-1.6888888888888846E-2</v>
      </c>
    </row>
    <row r="659" spans="1:5" x14ac:dyDescent="0.35">
      <c r="A659" s="2">
        <v>42592</v>
      </c>
      <c r="B659" s="1">
        <v>789.92</v>
      </c>
      <c r="C659" s="3">
        <f t="shared" si="20"/>
        <v>-7.0394207562349447E-3</v>
      </c>
      <c r="D659" s="1">
        <v>21.73</v>
      </c>
      <c r="E659" s="3">
        <f t="shared" si="21"/>
        <v>-1.7631103074141074E-2</v>
      </c>
    </row>
    <row r="660" spans="1:5" x14ac:dyDescent="0.35">
      <c r="A660" s="2">
        <v>42593</v>
      </c>
      <c r="B660" s="1">
        <v>800.34</v>
      </c>
      <c r="C660" s="3">
        <f t="shared" si="20"/>
        <v>1.3191209236378461E-2</v>
      </c>
      <c r="D660" s="1">
        <v>21.81</v>
      </c>
      <c r="E660" s="3">
        <f t="shared" si="21"/>
        <v>3.6815462494246796E-3</v>
      </c>
    </row>
    <row r="661" spans="1:5" x14ac:dyDescent="0.35">
      <c r="A661" s="2">
        <v>42594</v>
      </c>
      <c r="B661" s="1">
        <v>792.58</v>
      </c>
      <c r="C661" s="3">
        <f t="shared" si="20"/>
        <v>-9.6958792513181773E-3</v>
      </c>
      <c r="D661" s="1">
        <v>22.06</v>
      </c>
      <c r="E661" s="3">
        <f t="shared" si="21"/>
        <v>1.1462631820265934E-2</v>
      </c>
    </row>
    <row r="662" spans="1:5" x14ac:dyDescent="0.35">
      <c r="A662" s="2">
        <v>42597</v>
      </c>
      <c r="B662" s="1">
        <v>794.89</v>
      </c>
      <c r="C662" s="3">
        <f t="shared" si="20"/>
        <v>2.9145322869614998E-3</v>
      </c>
      <c r="D662" s="1">
        <v>21.95</v>
      </c>
      <c r="E662" s="3">
        <f t="shared" si="21"/>
        <v>-4.9864007252946258E-3</v>
      </c>
    </row>
    <row r="663" spans="1:5" x14ac:dyDescent="0.35">
      <c r="A663" s="2">
        <v>42598</v>
      </c>
      <c r="B663" s="1">
        <v>787.22</v>
      </c>
      <c r="C663" s="3">
        <f t="shared" si="20"/>
        <v>-9.6491338424183962E-3</v>
      </c>
      <c r="D663" s="1">
        <v>22.1</v>
      </c>
      <c r="E663" s="3">
        <f t="shared" si="21"/>
        <v>6.833712984054767E-3</v>
      </c>
    </row>
    <row r="664" spans="1:5" x14ac:dyDescent="0.35">
      <c r="A664" s="2">
        <v>42599</v>
      </c>
      <c r="B664" s="1">
        <v>791.4</v>
      </c>
      <c r="C664" s="3">
        <f t="shared" si="20"/>
        <v>5.3098244455170723E-3</v>
      </c>
      <c r="D664" s="1">
        <v>20.84</v>
      </c>
      <c r="E664" s="3">
        <f t="shared" si="21"/>
        <v>-5.7013574660633552E-2</v>
      </c>
    </row>
    <row r="665" spans="1:5" x14ac:dyDescent="0.35">
      <c r="A665" s="2">
        <v>42600</v>
      </c>
      <c r="B665" s="1">
        <v>789.9</v>
      </c>
      <c r="C665" s="3">
        <f t="shared" si="20"/>
        <v>-1.8953752843062926E-3</v>
      </c>
      <c r="D665" s="1">
        <v>20.54</v>
      </c>
      <c r="E665" s="3">
        <f t="shared" si="21"/>
        <v>-1.4395393474088325E-2</v>
      </c>
    </row>
    <row r="666" spans="1:5" x14ac:dyDescent="0.35">
      <c r="A666" s="2">
        <v>42601</v>
      </c>
      <c r="B666" s="1">
        <v>791.52</v>
      </c>
      <c r="C666" s="3">
        <f t="shared" si="20"/>
        <v>2.0508925180402642E-3</v>
      </c>
      <c r="D666" s="1">
        <v>20.309999999999999</v>
      </c>
      <c r="E666" s="3">
        <f t="shared" si="21"/>
        <v>-1.1197663096397295E-2</v>
      </c>
    </row>
    <row r="667" spans="1:5" x14ac:dyDescent="0.35">
      <c r="A667" s="2">
        <v>42604</v>
      </c>
      <c r="B667" s="1">
        <v>789.95</v>
      </c>
      <c r="C667" s="3">
        <f t="shared" si="20"/>
        <v>-1.9835253689103704E-3</v>
      </c>
      <c r="D667" s="1">
        <v>20.440000000000001</v>
      </c>
      <c r="E667" s="3">
        <f t="shared" si="21"/>
        <v>6.4007877892664974E-3</v>
      </c>
    </row>
    <row r="668" spans="1:5" x14ac:dyDescent="0.35">
      <c r="A668" s="2">
        <v>42605</v>
      </c>
      <c r="B668" s="1">
        <v>784.02</v>
      </c>
      <c r="C668" s="3">
        <f t="shared" si="20"/>
        <v>-7.5068042281157838E-3</v>
      </c>
      <c r="D668" s="1">
        <v>20.11</v>
      </c>
      <c r="E668" s="3">
        <f t="shared" si="21"/>
        <v>-1.6144814090019659E-2</v>
      </c>
    </row>
    <row r="669" spans="1:5" x14ac:dyDescent="0.35">
      <c r="A669" s="2">
        <v>42606</v>
      </c>
      <c r="B669" s="1">
        <v>772.01</v>
      </c>
      <c r="C669" s="3">
        <f t="shared" si="20"/>
        <v>-1.5318486773296589E-2</v>
      </c>
      <c r="D669" s="1">
        <v>20.149999999999999</v>
      </c>
      <c r="E669" s="3">
        <f t="shared" si="21"/>
        <v>1.9890601690700721E-3</v>
      </c>
    </row>
    <row r="670" spans="1:5" x14ac:dyDescent="0.35">
      <c r="A670" s="2">
        <v>42607</v>
      </c>
      <c r="B670" s="1">
        <v>778.84</v>
      </c>
      <c r="C670" s="3">
        <f t="shared" si="20"/>
        <v>8.8470356601598951E-3</v>
      </c>
      <c r="D670" s="1">
        <v>20.21</v>
      </c>
      <c r="E670" s="3">
        <f t="shared" si="21"/>
        <v>2.9776674937966392E-3</v>
      </c>
    </row>
    <row r="671" spans="1:5" x14ac:dyDescent="0.35">
      <c r="A671" s="2">
        <v>42608</v>
      </c>
      <c r="B671" s="1">
        <v>781.81</v>
      </c>
      <c r="C671" s="3">
        <f t="shared" si="20"/>
        <v>3.8133634636124407E-3</v>
      </c>
      <c r="D671" s="1">
        <v>20.07</v>
      </c>
      <c r="E671" s="3">
        <f t="shared" si="21"/>
        <v>-6.9272637308263512E-3</v>
      </c>
    </row>
    <row r="672" spans="1:5" x14ac:dyDescent="0.35">
      <c r="A672" s="2">
        <v>42611</v>
      </c>
      <c r="B672" s="1">
        <v>772.4</v>
      </c>
      <c r="C672" s="3">
        <f t="shared" si="20"/>
        <v>-1.2036172471572336E-2</v>
      </c>
      <c r="D672" s="1">
        <v>19.97</v>
      </c>
      <c r="E672" s="3">
        <f t="shared" si="21"/>
        <v>-4.9825610363727667E-3</v>
      </c>
    </row>
    <row r="673" spans="1:5" x14ac:dyDescent="0.35">
      <c r="A673" s="2">
        <v>42613</v>
      </c>
      <c r="B673" s="1">
        <v>770.8</v>
      </c>
      <c r="C673" s="3">
        <f t="shared" si="20"/>
        <v>-2.071465561885063E-3</v>
      </c>
      <c r="D673" s="1">
        <v>20.03</v>
      </c>
      <c r="E673" s="3">
        <f t="shared" si="21"/>
        <v>3.0045067601403245E-3</v>
      </c>
    </row>
    <row r="674" spans="1:5" x14ac:dyDescent="0.35">
      <c r="A674" s="2">
        <v>42614</v>
      </c>
      <c r="B674" s="1">
        <v>769.47</v>
      </c>
      <c r="C674" s="3">
        <f t="shared" si="20"/>
        <v>-1.7254800207575601E-3</v>
      </c>
      <c r="D674" s="1">
        <v>20.03</v>
      </c>
      <c r="E674" s="3">
        <f t="shared" si="21"/>
        <v>0</v>
      </c>
    </row>
    <row r="675" spans="1:5" x14ac:dyDescent="0.35">
      <c r="A675" s="2">
        <v>42615</v>
      </c>
      <c r="B675" s="1">
        <v>779.65</v>
      </c>
      <c r="C675" s="3">
        <f t="shared" si="20"/>
        <v>1.322988550560769E-2</v>
      </c>
      <c r="D675" s="1">
        <v>20.27</v>
      </c>
      <c r="E675" s="3">
        <f t="shared" si="21"/>
        <v>1.198202695956058E-2</v>
      </c>
    </row>
    <row r="676" spans="1:5" x14ac:dyDescent="0.35">
      <c r="A676" s="2">
        <v>42618</v>
      </c>
      <c r="B676" s="1">
        <v>788.68</v>
      </c>
      <c r="C676" s="3">
        <f t="shared" si="20"/>
        <v>1.1582120182132973E-2</v>
      </c>
      <c r="D676" s="1">
        <v>20.309999999999999</v>
      </c>
      <c r="E676" s="3">
        <f t="shared" si="21"/>
        <v>1.973359644795222E-3</v>
      </c>
    </row>
    <row r="677" spans="1:5" x14ac:dyDescent="0.35">
      <c r="A677" s="2">
        <v>42619</v>
      </c>
      <c r="B677" s="1">
        <v>790.38</v>
      </c>
      <c r="C677" s="3">
        <f t="shared" si="20"/>
        <v>2.155500329664814E-3</v>
      </c>
      <c r="D677" s="1">
        <v>20.74</v>
      </c>
      <c r="E677" s="3">
        <f t="shared" si="21"/>
        <v>2.1171836533727215E-2</v>
      </c>
    </row>
    <row r="678" spans="1:5" x14ac:dyDescent="0.35">
      <c r="A678" s="2">
        <v>42620</v>
      </c>
      <c r="B678" s="1">
        <v>786.92</v>
      </c>
      <c r="C678" s="3">
        <f t="shared" si="20"/>
        <v>-4.3776411346441411E-3</v>
      </c>
      <c r="D678" s="1">
        <v>20.420000000000002</v>
      </c>
      <c r="E678" s="3">
        <f t="shared" si="21"/>
        <v>-1.5429122468659439E-2</v>
      </c>
    </row>
    <row r="679" spans="1:5" x14ac:dyDescent="0.35">
      <c r="A679" s="2">
        <v>42621</v>
      </c>
      <c r="B679" s="1">
        <v>789.04</v>
      </c>
      <c r="C679" s="3">
        <f t="shared" si="20"/>
        <v>2.6940476795608253E-3</v>
      </c>
      <c r="D679" s="1">
        <v>20.62</v>
      </c>
      <c r="E679" s="3">
        <f t="shared" si="21"/>
        <v>9.7943192948089751E-3</v>
      </c>
    </row>
    <row r="680" spans="1:5" x14ac:dyDescent="0.35">
      <c r="A680" s="2">
        <v>42622</v>
      </c>
      <c r="B680" s="1">
        <v>781.59</v>
      </c>
      <c r="C680" s="3">
        <f t="shared" si="20"/>
        <v>-9.4418533914629576E-3</v>
      </c>
      <c r="D680" s="1">
        <v>20.399999999999999</v>
      </c>
      <c r="E680" s="3">
        <f t="shared" si="21"/>
        <v>-1.0669253152279456E-2</v>
      </c>
    </row>
    <row r="681" spans="1:5" x14ac:dyDescent="0.35">
      <c r="A681" s="2">
        <v>42629</v>
      </c>
      <c r="B681" s="1">
        <v>771.71</v>
      </c>
      <c r="C681" s="3">
        <f t="shared" si="20"/>
        <v>-1.2640898680894068E-2</v>
      </c>
      <c r="D681" s="1">
        <v>19.75</v>
      </c>
      <c r="E681" s="3">
        <f t="shared" si="21"/>
        <v>-3.1862745098039151E-2</v>
      </c>
    </row>
    <row r="682" spans="1:5" x14ac:dyDescent="0.35">
      <c r="A682" s="2">
        <v>42632</v>
      </c>
      <c r="B682" s="1">
        <v>787.55</v>
      </c>
      <c r="C682" s="3">
        <f t="shared" si="20"/>
        <v>2.0525845200917336E-2</v>
      </c>
      <c r="D682" s="1">
        <v>20.09</v>
      </c>
      <c r="E682" s="3">
        <f t="shared" si="21"/>
        <v>1.7215189873417715E-2</v>
      </c>
    </row>
    <row r="683" spans="1:5" x14ac:dyDescent="0.35">
      <c r="A683" s="2">
        <v>42633</v>
      </c>
      <c r="B683" s="1">
        <v>783.97</v>
      </c>
      <c r="C683" s="3">
        <f t="shared" si="20"/>
        <v>-4.545743127420389E-3</v>
      </c>
      <c r="D683" s="1">
        <v>19.91</v>
      </c>
      <c r="E683" s="3">
        <f t="shared" si="21"/>
        <v>-8.959681433549015E-3</v>
      </c>
    </row>
    <row r="684" spans="1:5" x14ac:dyDescent="0.35">
      <c r="A684" s="2">
        <v>42634</v>
      </c>
      <c r="B684" s="1">
        <v>789.67</v>
      </c>
      <c r="C684" s="3">
        <f t="shared" si="20"/>
        <v>7.270686378305205E-3</v>
      </c>
      <c r="D684" s="1">
        <v>20.149999999999999</v>
      </c>
      <c r="E684" s="3">
        <f t="shared" si="21"/>
        <v>1.2054244098442916E-2</v>
      </c>
    </row>
    <row r="685" spans="1:5" x14ac:dyDescent="0.35">
      <c r="A685" s="2">
        <v>42635</v>
      </c>
      <c r="B685" s="1">
        <v>807.78</v>
      </c>
      <c r="C685" s="3">
        <f t="shared" si="20"/>
        <v>2.2933630503881388E-2</v>
      </c>
      <c r="D685" s="1">
        <v>20.68</v>
      </c>
      <c r="E685" s="3">
        <f t="shared" si="21"/>
        <v>2.6302729528536038E-2</v>
      </c>
    </row>
    <row r="686" spans="1:5" x14ac:dyDescent="0.35">
      <c r="A686" s="2">
        <v>42636</v>
      </c>
      <c r="B686" s="1">
        <v>807.45</v>
      </c>
      <c r="C686" s="3">
        <f t="shared" si="20"/>
        <v>-4.0852707420328214E-4</v>
      </c>
      <c r="D686" s="1">
        <v>20.8</v>
      </c>
      <c r="E686" s="3">
        <f t="shared" si="21"/>
        <v>5.8027079303675528E-3</v>
      </c>
    </row>
    <row r="687" spans="1:5" x14ac:dyDescent="0.35">
      <c r="A687" s="2">
        <v>42639</v>
      </c>
      <c r="B687" s="1">
        <v>777.72</v>
      </c>
      <c r="C687" s="3">
        <f t="shared" si="20"/>
        <v>-3.6819617313765582E-2</v>
      </c>
      <c r="D687" s="1">
        <v>20.39</v>
      </c>
      <c r="E687" s="3">
        <f t="shared" si="21"/>
        <v>-1.9711538461538468E-2</v>
      </c>
    </row>
    <row r="688" spans="1:5" x14ac:dyDescent="0.35">
      <c r="A688" s="2">
        <v>42640</v>
      </c>
      <c r="B688" s="1">
        <v>782.13</v>
      </c>
      <c r="C688" s="3">
        <f t="shared" si="20"/>
        <v>5.6704212312914263E-3</v>
      </c>
      <c r="D688" s="1">
        <v>20.25</v>
      </c>
      <c r="E688" s="3">
        <f t="shared" si="21"/>
        <v>-6.8661108386464231E-3</v>
      </c>
    </row>
    <row r="689" spans="1:5" x14ac:dyDescent="0.35">
      <c r="A689" s="2">
        <v>42641</v>
      </c>
      <c r="B689" s="1">
        <v>787.33</v>
      </c>
      <c r="C689" s="3">
        <f t="shared" si="20"/>
        <v>6.6485111170777817E-3</v>
      </c>
      <c r="D689" s="1">
        <v>20.03</v>
      </c>
      <c r="E689" s="3">
        <f t="shared" si="21"/>
        <v>-1.0864197530864142E-2</v>
      </c>
    </row>
    <row r="690" spans="1:5" x14ac:dyDescent="0.35">
      <c r="A690" s="2">
        <v>42642</v>
      </c>
      <c r="B690" s="1">
        <v>781.66</v>
      </c>
      <c r="C690" s="3">
        <f t="shared" si="20"/>
        <v>-7.2015546213151692E-3</v>
      </c>
      <c r="D690" s="1">
        <v>19.87</v>
      </c>
      <c r="E690" s="3">
        <f t="shared" si="21"/>
        <v>-7.9880179730404451E-3</v>
      </c>
    </row>
    <row r="691" spans="1:5" x14ac:dyDescent="0.35">
      <c r="A691" s="2">
        <v>42643</v>
      </c>
      <c r="B691" s="1">
        <v>776.05</v>
      </c>
      <c r="C691" s="3">
        <f t="shared" si="20"/>
        <v>-7.177033492822984E-3</v>
      </c>
      <c r="D691" s="1">
        <v>19.77</v>
      </c>
      <c r="E691" s="3">
        <f t="shared" si="21"/>
        <v>-5.0327126321087776E-3</v>
      </c>
    </row>
    <row r="692" spans="1:5" x14ac:dyDescent="0.35">
      <c r="A692" s="2">
        <v>42646</v>
      </c>
      <c r="B692" s="1">
        <v>783.18</v>
      </c>
      <c r="C692" s="3">
        <f t="shared" si="20"/>
        <v>9.1875523484311519E-3</v>
      </c>
      <c r="D692" s="1">
        <v>19.850000000000001</v>
      </c>
      <c r="E692" s="3">
        <f t="shared" si="21"/>
        <v>4.0465351542742466E-3</v>
      </c>
    </row>
    <row r="693" spans="1:5" x14ac:dyDescent="0.35">
      <c r="A693" s="2">
        <v>42647</v>
      </c>
      <c r="B693" s="1">
        <v>781.56</v>
      </c>
      <c r="C693" s="3">
        <f t="shared" si="20"/>
        <v>-2.0684900022983283E-3</v>
      </c>
      <c r="D693" s="1">
        <v>19.89</v>
      </c>
      <c r="E693" s="3">
        <f t="shared" si="21"/>
        <v>2.0151133501259016E-3</v>
      </c>
    </row>
    <row r="694" spans="1:5" x14ac:dyDescent="0.35">
      <c r="A694" s="2">
        <v>42648</v>
      </c>
      <c r="B694" s="1">
        <v>789.34</v>
      </c>
      <c r="C694" s="3">
        <f t="shared" si="20"/>
        <v>9.9544500742106638E-3</v>
      </c>
      <c r="D694" s="1">
        <v>20.07</v>
      </c>
      <c r="E694" s="3">
        <f t="shared" si="21"/>
        <v>9.0497737556560938E-3</v>
      </c>
    </row>
    <row r="695" spans="1:5" x14ac:dyDescent="0.35">
      <c r="A695" s="2">
        <v>42649</v>
      </c>
      <c r="B695" s="1">
        <v>789.97</v>
      </c>
      <c r="C695" s="3">
        <f t="shared" si="20"/>
        <v>7.9813515088554413E-4</v>
      </c>
      <c r="D695" s="1">
        <v>19.850000000000001</v>
      </c>
      <c r="E695" s="3">
        <f t="shared" si="21"/>
        <v>-1.0961634280019873E-2</v>
      </c>
    </row>
    <row r="696" spans="1:5" x14ac:dyDescent="0.35">
      <c r="A696" s="2">
        <v>42650</v>
      </c>
      <c r="B696" s="1">
        <v>791</v>
      </c>
      <c r="C696" s="3">
        <f t="shared" si="20"/>
        <v>1.3038469815309097E-3</v>
      </c>
      <c r="D696" s="1">
        <v>19.93</v>
      </c>
      <c r="E696" s="3">
        <f t="shared" si="21"/>
        <v>4.0302267002518032E-3</v>
      </c>
    </row>
    <row r="697" spans="1:5" x14ac:dyDescent="0.35">
      <c r="A697" s="2">
        <v>42653</v>
      </c>
      <c r="B697" s="1">
        <v>789.66</v>
      </c>
      <c r="C697" s="3">
        <f t="shared" si="20"/>
        <v>-1.6940581542351856E-3</v>
      </c>
      <c r="D697" s="1">
        <v>19.87</v>
      </c>
      <c r="E697" s="3">
        <f t="shared" si="21"/>
        <v>-3.0105368790767045E-3</v>
      </c>
    </row>
    <row r="698" spans="1:5" x14ac:dyDescent="0.35">
      <c r="A698" s="2">
        <v>42654</v>
      </c>
      <c r="B698" s="1">
        <v>787.83</v>
      </c>
      <c r="C698" s="3">
        <f t="shared" si="20"/>
        <v>-2.3174530810727749E-3</v>
      </c>
      <c r="D698" s="1">
        <v>20.07</v>
      </c>
      <c r="E698" s="3">
        <f t="shared" si="21"/>
        <v>1.0065425264217377E-2</v>
      </c>
    </row>
    <row r="699" spans="1:5" x14ac:dyDescent="0.35">
      <c r="A699" s="2">
        <v>42655</v>
      </c>
      <c r="B699" s="1">
        <v>785.87</v>
      </c>
      <c r="C699" s="3">
        <f t="shared" si="20"/>
        <v>-2.4878463627940497E-3</v>
      </c>
      <c r="D699" s="1">
        <v>19.79</v>
      </c>
      <c r="E699" s="3">
        <f t="shared" si="21"/>
        <v>-1.3951170901843604E-2</v>
      </c>
    </row>
    <row r="700" spans="1:5" x14ac:dyDescent="0.35">
      <c r="A700" s="2">
        <v>42656</v>
      </c>
      <c r="B700" s="1">
        <v>779.8</v>
      </c>
      <c r="C700" s="3">
        <f t="shared" si="20"/>
        <v>-7.7239238041915967E-3</v>
      </c>
      <c r="D700" s="1">
        <v>19.670000000000002</v>
      </c>
      <c r="E700" s="3">
        <f t="shared" si="21"/>
        <v>-6.0636685194541406E-3</v>
      </c>
    </row>
    <row r="701" spans="1:5" x14ac:dyDescent="0.35">
      <c r="A701" s="2">
        <v>42657</v>
      </c>
      <c r="B701" s="1">
        <v>786.97</v>
      </c>
      <c r="C701" s="3">
        <f t="shared" si="20"/>
        <v>9.1946652987946569E-3</v>
      </c>
      <c r="D701" s="1">
        <v>19.72</v>
      </c>
      <c r="E701" s="3">
        <f t="shared" si="21"/>
        <v>2.5419420437212585E-3</v>
      </c>
    </row>
    <row r="702" spans="1:5" x14ac:dyDescent="0.35">
      <c r="A702" s="2">
        <v>42660</v>
      </c>
      <c r="B702" s="1">
        <v>785.83</v>
      </c>
      <c r="C702" s="3">
        <f t="shared" si="20"/>
        <v>-1.4485939743573279E-3</v>
      </c>
      <c r="D702" s="1">
        <v>19.690000000000001</v>
      </c>
      <c r="E702" s="3">
        <f t="shared" si="21"/>
        <v>-1.5212981744420684E-3</v>
      </c>
    </row>
    <row r="703" spans="1:5" x14ac:dyDescent="0.35">
      <c r="A703" s="2">
        <v>42661</v>
      </c>
      <c r="B703" s="1">
        <v>794.61</v>
      </c>
      <c r="C703" s="3">
        <f t="shared" si="20"/>
        <v>1.1172899991092186E-2</v>
      </c>
      <c r="D703" s="1">
        <v>19.87</v>
      </c>
      <c r="E703" s="3">
        <f t="shared" si="21"/>
        <v>9.1416962925342671E-3</v>
      </c>
    </row>
    <row r="704" spans="1:5" x14ac:dyDescent="0.35">
      <c r="A704" s="2">
        <v>42662</v>
      </c>
      <c r="B704" s="1">
        <v>802.92</v>
      </c>
      <c r="C704" s="3">
        <f t="shared" si="20"/>
        <v>1.0457960508928839E-2</v>
      </c>
      <c r="D704" s="1">
        <v>20.07</v>
      </c>
      <c r="E704" s="3">
        <f t="shared" si="21"/>
        <v>1.0065425264217377E-2</v>
      </c>
    </row>
    <row r="705" spans="1:5" x14ac:dyDescent="0.35">
      <c r="A705" s="2">
        <v>42663</v>
      </c>
      <c r="B705" s="1">
        <v>803.44</v>
      </c>
      <c r="C705" s="3">
        <f t="shared" si="20"/>
        <v>6.4763612813243602E-4</v>
      </c>
      <c r="D705" s="1">
        <v>20.21</v>
      </c>
      <c r="E705" s="3">
        <f t="shared" si="21"/>
        <v>6.9755854509218019E-3</v>
      </c>
    </row>
    <row r="706" spans="1:5" x14ac:dyDescent="0.35">
      <c r="A706" s="2">
        <v>42664</v>
      </c>
      <c r="B706" s="1">
        <v>799.54</v>
      </c>
      <c r="C706" s="3">
        <f t="shared" si="20"/>
        <v>-4.8541272528130177E-3</v>
      </c>
      <c r="D706" s="1">
        <v>20.149999999999999</v>
      </c>
      <c r="E706" s="3">
        <f t="shared" si="21"/>
        <v>-2.9688273132113937E-3</v>
      </c>
    </row>
    <row r="707" spans="1:5" x14ac:dyDescent="0.35">
      <c r="A707" s="2">
        <v>42667</v>
      </c>
      <c r="B707" s="1">
        <v>810.24</v>
      </c>
      <c r="C707" s="3">
        <f t="shared" ref="C707:C770" si="22">(B707-B706)/B706</f>
        <v>1.3382695049653608E-2</v>
      </c>
      <c r="D707" s="1">
        <v>20.309999999999999</v>
      </c>
      <c r="E707" s="3">
        <f t="shared" ref="E707:E770" si="23">(D707-D706)/D706</f>
        <v>7.9404466501240764E-3</v>
      </c>
    </row>
    <row r="708" spans="1:5" x14ac:dyDescent="0.35">
      <c r="A708" s="2">
        <v>42668</v>
      </c>
      <c r="B708" s="1">
        <v>805.52</v>
      </c>
      <c r="C708" s="3">
        <f t="shared" si="22"/>
        <v>-5.8254344391785486E-3</v>
      </c>
      <c r="D708" s="1">
        <v>20.27</v>
      </c>
      <c r="E708" s="3">
        <f t="shared" si="23"/>
        <v>-1.9694731659280723E-3</v>
      </c>
    </row>
    <row r="709" spans="1:5" x14ac:dyDescent="0.35">
      <c r="A709" s="2">
        <v>42669</v>
      </c>
      <c r="B709" s="1">
        <v>805.22</v>
      </c>
      <c r="C709" s="3">
        <f t="shared" si="22"/>
        <v>-3.7243023140326069E-4</v>
      </c>
      <c r="D709" s="1">
        <v>20.309999999999999</v>
      </c>
      <c r="E709" s="3">
        <f t="shared" si="23"/>
        <v>1.973359644795222E-3</v>
      </c>
    </row>
    <row r="710" spans="1:5" x14ac:dyDescent="0.35">
      <c r="A710" s="2">
        <v>42670</v>
      </c>
      <c r="B710" s="1">
        <v>798.92</v>
      </c>
      <c r="C710" s="3">
        <f t="shared" si="22"/>
        <v>-7.8239487345074243E-3</v>
      </c>
      <c r="D710" s="1">
        <v>20.25</v>
      </c>
      <c r="E710" s="3">
        <f t="shared" si="23"/>
        <v>-2.9542097488921087E-3</v>
      </c>
    </row>
    <row r="711" spans="1:5" x14ac:dyDescent="0.35">
      <c r="A711" s="2">
        <v>42671</v>
      </c>
      <c r="B711" s="1">
        <v>794.9</v>
      </c>
      <c r="C711" s="3">
        <f t="shared" si="22"/>
        <v>-5.0317929204425748E-3</v>
      </c>
      <c r="D711" s="1">
        <v>19.91</v>
      </c>
      <c r="E711" s="3">
        <f t="shared" si="23"/>
        <v>-1.6790123456790117E-2</v>
      </c>
    </row>
    <row r="712" spans="1:5" x14ac:dyDescent="0.35">
      <c r="A712" s="2">
        <v>42674</v>
      </c>
      <c r="B712" s="1">
        <v>796.77</v>
      </c>
      <c r="C712" s="3">
        <f t="shared" si="22"/>
        <v>2.352497169455283E-3</v>
      </c>
      <c r="D712" s="1">
        <v>19.91</v>
      </c>
      <c r="E712" s="3">
        <f t="shared" si="23"/>
        <v>0</v>
      </c>
    </row>
    <row r="713" spans="1:5" x14ac:dyDescent="0.35">
      <c r="A713" s="2">
        <v>42675</v>
      </c>
      <c r="B713" s="1">
        <v>785.46</v>
      </c>
      <c r="C713" s="3">
        <f t="shared" si="22"/>
        <v>-1.4194811551639677E-2</v>
      </c>
      <c r="D713" s="1">
        <v>19.61</v>
      </c>
      <c r="E713" s="3">
        <f t="shared" si="23"/>
        <v>-1.5067805123053777E-2</v>
      </c>
    </row>
    <row r="714" spans="1:5" x14ac:dyDescent="0.35">
      <c r="A714" s="2">
        <v>42676</v>
      </c>
      <c r="B714" s="1">
        <v>783.35</v>
      </c>
      <c r="C714" s="3">
        <f t="shared" si="22"/>
        <v>-2.6863239375652655E-3</v>
      </c>
      <c r="D714" s="1">
        <v>19.260000000000002</v>
      </c>
      <c r="E714" s="3">
        <f t="shared" si="23"/>
        <v>-1.7848036715961135E-2</v>
      </c>
    </row>
    <row r="715" spans="1:5" x14ac:dyDescent="0.35">
      <c r="A715" s="2">
        <v>42677</v>
      </c>
      <c r="B715" s="1">
        <v>778.69</v>
      </c>
      <c r="C715" s="3">
        <f t="shared" si="22"/>
        <v>-5.9488095997957081E-3</v>
      </c>
      <c r="D715" s="1">
        <v>19.05</v>
      </c>
      <c r="E715" s="3">
        <f t="shared" si="23"/>
        <v>-1.0903426791277301E-2</v>
      </c>
    </row>
    <row r="716" spans="1:5" x14ac:dyDescent="0.35">
      <c r="A716" s="2">
        <v>42678</v>
      </c>
      <c r="B716" s="1">
        <v>754.7</v>
      </c>
      <c r="C716" s="3">
        <f t="shared" si="22"/>
        <v>-3.0808152152974878E-2</v>
      </c>
      <c r="D716" s="1">
        <v>18.77</v>
      </c>
      <c r="E716" s="3">
        <f t="shared" si="23"/>
        <v>-1.4698162729658851E-2</v>
      </c>
    </row>
    <row r="717" spans="1:5" x14ac:dyDescent="0.35">
      <c r="A717" s="2">
        <v>42681</v>
      </c>
      <c r="B717" s="1">
        <v>768.94</v>
      </c>
      <c r="C717" s="3">
        <f t="shared" si="22"/>
        <v>1.8868424539552151E-2</v>
      </c>
      <c r="D717" s="1">
        <v>19.68</v>
      </c>
      <c r="E717" s="3">
        <f t="shared" si="23"/>
        <v>4.8481619605753874E-2</v>
      </c>
    </row>
    <row r="718" spans="1:5" x14ac:dyDescent="0.35">
      <c r="A718" s="2">
        <v>42682</v>
      </c>
      <c r="B718" s="1">
        <v>775.61</v>
      </c>
      <c r="C718" s="3">
        <f t="shared" si="22"/>
        <v>8.6742788774156095E-3</v>
      </c>
      <c r="D718" s="1">
        <v>20.22</v>
      </c>
      <c r="E718" s="3">
        <f t="shared" si="23"/>
        <v>2.7439024390243861E-2</v>
      </c>
    </row>
    <row r="719" spans="1:5" x14ac:dyDescent="0.35">
      <c r="A719" s="2">
        <v>42683</v>
      </c>
      <c r="B719" s="1">
        <v>774.26</v>
      </c>
      <c r="C719" s="3">
        <f t="shared" si="22"/>
        <v>-1.7405654903882399E-3</v>
      </c>
      <c r="D719" s="1">
        <v>20.100000000000001</v>
      </c>
      <c r="E719" s="3">
        <f t="shared" si="23"/>
        <v>-5.9347181008900813E-3</v>
      </c>
    </row>
    <row r="720" spans="1:5" x14ac:dyDescent="0.35">
      <c r="A720" s="2">
        <v>42684</v>
      </c>
      <c r="B720" s="1">
        <v>775.95</v>
      </c>
      <c r="C720" s="3">
        <f t="shared" si="22"/>
        <v>2.1827293157338033E-3</v>
      </c>
      <c r="D720" s="1">
        <v>20.46</v>
      </c>
      <c r="E720" s="3">
        <f t="shared" si="23"/>
        <v>1.7910447761194E-2</v>
      </c>
    </row>
    <row r="721" spans="1:5" x14ac:dyDescent="0.35">
      <c r="A721" s="2">
        <v>42685</v>
      </c>
      <c r="B721" s="1">
        <v>764.44</v>
      </c>
      <c r="C721" s="3">
        <f t="shared" si="22"/>
        <v>-1.4833429989045674E-2</v>
      </c>
      <c r="D721" s="1">
        <v>19.68</v>
      </c>
      <c r="E721" s="3">
        <f t="shared" si="23"/>
        <v>-3.8123167155425276E-2</v>
      </c>
    </row>
    <row r="722" spans="1:5" x14ac:dyDescent="0.35">
      <c r="A722" s="2">
        <v>42688</v>
      </c>
      <c r="B722" s="1">
        <v>757.08</v>
      </c>
      <c r="C722" s="3">
        <f t="shared" si="22"/>
        <v>-9.6279629532730008E-3</v>
      </c>
      <c r="D722" s="1">
        <v>19.55</v>
      </c>
      <c r="E722" s="3">
        <f t="shared" si="23"/>
        <v>-6.6056910569105183E-3</v>
      </c>
    </row>
    <row r="723" spans="1:5" x14ac:dyDescent="0.35">
      <c r="A723" s="2">
        <v>42689</v>
      </c>
      <c r="B723" s="1">
        <v>764.17</v>
      </c>
      <c r="C723" s="3">
        <f t="shared" si="22"/>
        <v>9.3649284091508397E-3</v>
      </c>
      <c r="D723" s="1">
        <v>19.41</v>
      </c>
      <c r="E723" s="3">
        <f t="shared" si="23"/>
        <v>-7.1611253196931235E-3</v>
      </c>
    </row>
    <row r="724" spans="1:5" x14ac:dyDescent="0.35">
      <c r="A724" s="2">
        <v>42690</v>
      </c>
      <c r="B724" s="1">
        <v>760.19</v>
      </c>
      <c r="C724" s="3">
        <f t="shared" si="22"/>
        <v>-5.2082651765967061E-3</v>
      </c>
      <c r="D724" s="1">
        <v>19.57</v>
      </c>
      <c r="E724" s="3">
        <f t="shared" si="23"/>
        <v>8.2431736218444174E-3</v>
      </c>
    </row>
    <row r="725" spans="1:5" x14ac:dyDescent="0.35">
      <c r="A725" s="2">
        <v>42691</v>
      </c>
      <c r="B725" s="1">
        <v>764.01</v>
      </c>
      <c r="C725" s="3">
        <f t="shared" si="22"/>
        <v>5.0250595245924521E-3</v>
      </c>
      <c r="D725" s="1">
        <v>19.68</v>
      </c>
      <c r="E725" s="3">
        <f t="shared" si="23"/>
        <v>5.6208482370975693E-3</v>
      </c>
    </row>
    <row r="726" spans="1:5" x14ac:dyDescent="0.35">
      <c r="A726" s="2">
        <v>42692</v>
      </c>
      <c r="B726" s="1">
        <v>768.72</v>
      </c>
      <c r="C726" s="3">
        <f t="shared" si="22"/>
        <v>6.1648407743354625E-3</v>
      </c>
      <c r="D726" s="1">
        <v>19.559999999999999</v>
      </c>
      <c r="E726" s="3">
        <f t="shared" si="23"/>
        <v>-6.0975609756098066E-3</v>
      </c>
    </row>
    <row r="727" spans="1:5" x14ac:dyDescent="0.35">
      <c r="A727" s="2">
        <v>42695</v>
      </c>
      <c r="B727" s="1">
        <v>767.82</v>
      </c>
      <c r="C727" s="3">
        <f t="shared" si="22"/>
        <v>-1.1707773961910411E-3</v>
      </c>
      <c r="D727" s="1">
        <v>19.53</v>
      </c>
      <c r="E727" s="3">
        <f t="shared" si="23"/>
        <v>-1.5337423312882202E-3</v>
      </c>
    </row>
    <row r="728" spans="1:5" x14ac:dyDescent="0.35">
      <c r="A728" s="2">
        <v>42696</v>
      </c>
      <c r="B728" s="1">
        <v>770.5</v>
      </c>
      <c r="C728" s="3">
        <f t="shared" si="22"/>
        <v>3.490401396160493E-3</v>
      </c>
      <c r="D728" s="1">
        <v>19.37</v>
      </c>
      <c r="E728" s="3">
        <f t="shared" si="23"/>
        <v>-8.1925243215565866E-3</v>
      </c>
    </row>
    <row r="729" spans="1:5" x14ac:dyDescent="0.35">
      <c r="A729" s="2">
        <v>42697</v>
      </c>
      <c r="B729" s="1">
        <v>762.78</v>
      </c>
      <c r="C729" s="3">
        <f t="shared" si="22"/>
        <v>-1.0019467878001334E-2</v>
      </c>
      <c r="D729" s="1">
        <v>19.48</v>
      </c>
      <c r="E729" s="3">
        <f t="shared" si="23"/>
        <v>5.6788848735157167E-3</v>
      </c>
    </row>
    <row r="730" spans="1:5" x14ac:dyDescent="0.35">
      <c r="A730" s="2">
        <v>42698</v>
      </c>
      <c r="B730" s="1">
        <v>754.3</v>
      </c>
      <c r="C730" s="3">
        <f t="shared" si="22"/>
        <v>-1.1117229083090823E-2</v>
      </c>
      <c r="D730" s="1">
        <v>19.329999999999998</v>
      </c>
      <c r="E730" s="3">
        <f t="shared" si="23"/>
        <v>-7.7002053388091438E-3</v>
      </c>
    </row>
    <row r="731" spans="1:5" x14ac:dyDescent="0.35">
      <c r="A731" s="2">
        <v>42699</v>
      </c>
      <c r="B731" s="1">
        <v>755.88</v>
      </c>
      <c r="C731" s="3">
        <f t="shared" si="22"/>
        <v>2.0946572981572864E-3</v>
      </c>
      <c r="D731" s="1">
        <v>19.170000000000002</v>
      </c>
      <c r="E731" s="3">
        <f t="shared" si="23"/>
        <v>-8.277289187790823E-3</v>
      </c>
    </row>
    <row r="732" spans="1:5" x14ac:dyDescent="0.35">
      <c r="A732" s="2">
        <v>42702</v>
      </c>
      <c r="B732" s="1">
        <v>761.96</v>
      </c>
      <c r="C732" s="3">
        <f t="shared" si="22"/>
        <v>8.0436048049955557E-3</v>
      </c>
      <c r="D732" s="1">
        <v>19.38</v>
      </c>
      <c r="E732" s="3">
        <f t="shared" si="23"/>
        <v>1.0954616588419263E-2</v>
      </c>
    </row>
    <row r="733" spans="1:5" x14ac:dyDescent="0.35">
      <c r="A733" s="2">
        <v>42703</v>
      </c>
      <c r="B733" s="1">
        <v>754.2</v>
      </c>
      <c r="C733" s="3">
        <f t="shared" si="22"/>
        <v>-1.0184261641031013E-2</v>
      </c>
      <c r="D733" s="1">
        <v>19.13</v>
      </c>
      <c r="E733" s="3">
        <f t="shared" si="23"/>
        <v>-1.2899896800825594E-2</v>
      </c>
    </row>
    <row r="734" spans="1:5" x14ac:dyDescent="0.35">
      <c r="A734" s="2">
        <v>42704</v>
      </c>
      <c r="B734" s="1">
        <v>752.27</v>
      </c>
      <c r="C734" s="3">
        <f t="shared" si="22"/>
        <v>-2.5590029169982281E-3</v>
      </c>
      <c r="D734" s="1">
        <v>19.239999999999998</v>
      </c>
      <c r="E734" s="3">
        <f t="shared" si="23"/>
        <v>5.7501306847882608E-3</v>
      </c>
    </row>
    <row r="735" spans="1:5" x14ac:dyDescent="0.35">
      <c r="A735" s="2">
        <v>42705</v>
      </c>
      <c r="B735" s="1">
        <v>737.26</v>
      </c>
      <c r="C735" s="3">
        <f t="shared" si="22"/>
        <v>-1.9952942427585829E-2</v>
      </c>
      <c r="D735" s="1">
        <v>18.739999999999998</v>
      </c>
      <c r="E735" s="3">
        <f t="shared" si="23"/>
        <v>-2.5987525987525989E-2</v>
      </c>
    </row>
    <row r="736" spans="1:5" x14ac:dyDescent="0.35">
      <c r="A736" s="2">
        <v>42706</v>
      </c>
      <c r="B736" s="1">
        <v>745.99</v>
      </c>
      <c r="C736" s="3">
        <f t="shared" si="22"/>
        <v>1.1841141524021402E-2</v>
      </c>
      <c r="D736" s="1">
        <v>19</v>
      </c>
      <c r="E736" s="3">
        <f t="shared" si="23"/>
        <v>1.3874066168623351E-2</v>
      </c>
    </row>
    <row r="737" spans="1:5" x14ac:dyDescent="0.35">
      <c r="A737" s="2">
        <v>42709</v>
      </c>
      <c r="B737" s="1">
        <v>748.78</v>
      </c>
      <c r="C737" s="3">
        <f t="shared" si="22"/>
        <v>3.7399965146985396E-3</v>
      </c>
      <c r="D737" s="1">
        <v>19.010000000000002</v>
      </c>
      <c r="E737" s="3">
        <f t="shared" si="23"/>
        <v>5.2631578947376649E-4</v>
      </c>
    </row>
    <row r="738" spans="1:5" x14ac:dyDescent="0.35">
      <c r="A738" s="2">
        <v>42710</v>
      </c>
      <c r="B738" s="1">
        <v>766.68</v>
      </c>
      <c r="C738" s="3">
        <f t="shared" si="22"/>
        <v>2.3905553032933541E-2</v>
      </c>
      <c r="D738" s="1">
        <v>19.149999999999999</v>
      </c>
      <c r="E738" s="3">
        <f t="shared" si="23"/>
        <v>7.3645449763280911E-3</v>
      </c>
    </row>
    <row r="739" spans="1:5" x14ac:dyDescent="0.35">
      <c r="A739" s="2">
        <v>42711</v>
      </c>
      <c r="B739" s="1">
        <v>772.5</v>
      </c>
      <c r="C739" s="3">
        <f t="shared" si="22"/>
        <v>7.5911723274378496E-3</v>
      </c>
      <c r="D739" s="1">
        <v>19.36</v>
      </c>
      <c r="E739" s="3">
        <f t="shared" si="23"/>
        <v>1.0966057441253309E-2</v>
      </c>
    </row>
    <row r="740" spans="1:5" x14ac:dyDescent="0.35">
      <c r="A740" s="2">
        <v>42712</v>
      </c>
      <c r="B740" s="1">
        <v>771.42</v>
      </c>
      <c r="C740" s="3">
        <f t="shared" si="22"/>
        <v>-1.3980582524272375E-3</v>
      </c>
      <c r="D740" s="1">
        <v>19.239999999999998</v>
      </c>
      <c r="E740" s="3">
        <f t="shared" si="23"/>
        <v>-6.1983471074380679E-3</v>
      </c>
    </row>
    <row r="741" spans="1:5" x14ac:dyDescent="0.35">
      <c r="A741" s="2">
        <v>42713</v>
      </c>
      <c r="B741" s="1">
        <v>769.67</v>
      </c>
      <c r="C741" s="3">
        <f t="shared" si="22"/>
        <v>-2.2685437245599026E-3</v>
      </c>
      <c r="D741" s="1">
        <v>19.16</v>
      </c>
      <c r="E741" s="3">
        <f t="shared" si="23"/>
        <v>-4.1580041580040698E-3</v>
      </c>
    </row>
    <row r="742" spans="1:5" x14ac:dyDescent="0.35">
      <c r="A742" s="2">
        <v>42716</v>
      </c>
      <c r="B742" s="1">
        <v>774.21</v>
      </c>
      <c r="C742" s="3">
        <f t="shared" si="22"/>
        <v>5.8986318811959379E-3</v>
      </c>
      <c r="D742" s="1">
        <v>19.16</v>
      </c>
      <c r="E742" s="3">
        <f t="shared" si="23"/>
        <v>0</v>
      </c>
    </row>
    <row r="743" spans="1:5" x14ac:dyDescent="0.35">
      <c r="A743" s="2">
        <v>42717</v>
      </c>
      <c r="B743" s="1">
        <v>781.28</v>
      </c>
      <c r="C743" s="3">
        <f t="shared" si="22"/>
        <v>9.1318892806860359E-3</v>
      </c>
      <c r="D743" s="1">
        <v>19.559999999999999</v>
      </c>
      <c r="E743" s="3">
        <f t="shared" si="23"/>
        <v>2.0876826722338131E-2</v>
      </c>
    </row>
    <row r="744" spans="1:5" x14ac:dyDescent="0.35">
      <c r="A744" s="2">
        <v>42718</v>
      </c>
      <c r="B744" s="1">
        <v>780.29</v>
      </c>
      <c r="C744" s="3">
        <f t="shared" si="22"/>
        <v>-1.2671513413885023E-3</v>
      </c>
      <c r="D744" s="1">
        <v>19.96</v>
      </c>
      <c r="E744" s="3">
        <f t="shared" si="23"/>
        <v>2.0449897750511356E-2</v>
      </c>
    </row>
    <row r="745" spans="1:5" x14ac:dyDescent="0.35">
      <c r="A745" s="2">
        <v>42719</v>
      </c>
      <c r="B745" s="1">
        <v>788.26</v>
      </c>
      <c r="C745" s="3">
        <f t="shared" si="22"/>
        <v>1.0214151148931842E-2</v>
      </c>
      <c r="D745" s="1">
        <v>20.02</v>
      </c>
      <c r="E745" s="3">
        <f t="shared" si="23"/>
        <v>3.006012024048032E-3</v>
      </c>
    </row>
    <row r="746" spans="1:5" x14ac:dyDescent="0.35">
      <c r="A746" s="2">
        <v>42720</v>
      </c>
      <c r="B746" s="1">
        <v>787.72</v>
      </c>
      <c r="C746" s="3">
        <f t="shared" si="22"/>
        <v>-6.8505315505031799E-4</v>
      </c>
      <c r="D746" s="1">
        <v>20.059999999999999</v>
      </c>
      <c r="E746" s="3">
        <f t="shared" si="23"/>
        <v>1.9980019980019555E-3</v>
      </c>
    </row>
    <row r="747" spans="1:5" x14ac:dyDescent="0.35">
      <c r="A747" s="2">
        <v>42723</v>
      </c>
      <c r="B747" s="1">
        <v>783.76</v>
      </c>
      <c r="C747" s="3">
        <f t="shared" si="22"/>
        <v>-5.0271670136597217E-3</v>
      </c>
      <c r="D747" s="1">
        <v>19.72</v>
      </c>
      <c r="E747" s="3">
        <f t="shared" si="23"/>
        <v>-1.6949152542372874E-2</v>
      </c>
    </row>
    <row r="748" spans="1:5" x14ac:dyDescent="0.35">
      <c r="A748" s="2">
        <v>42724</v>
      </c>
      <c r="B748" s="1">
        <v>790.37</v>
      </c>
      <c r="C748" s="3">
        <f t="shared" si="22"/>
        <v>8.4337041951618019E-3</v>
      </c>
      <c r="D748" s="1">
        <v>19.7</v>
      </c>
      <c r="E748" s="3">
        <f t="shared" si="23"/>
        <v>-1.014198782961439E-3</v>
      </c>
    </row>
    <row r="749" spans="1:5" x14ac:dyDescent="0.35">
      <c r="A749" s="2">
        <v>42725</v>
      </c>
      <c r="B749" s="1">
        <v>788.93</v>
      </c>
      <c r="C749" s="3">
        <f t="shared" si="22"/>
        <v>-1.8219315004365734E-3</v>
      </c>
      <c r="D749" s="1">
        <v>19.489999999999998</v>
      </c>
      <c r="E749" s="3">
        <f t="shared" si="23"/>
        <v>-1.0659898477157405E-2</v>
      </c>
    </row>
    <row r="750" spans="1:5" x14ac:dyDescent="0.35">
      <c r="A750" s="2">
        <v>42726</v>
      </c>
      <c r="B750" s="1">
        <v>786.67</v>
      </c>
      <c r="C750" s="3">
        <f t="shared" si="22"/>
        <v>-2.8646394483667638E-3</v>
      </c>
      <c r="D750" s="1">
        <v>19.43</v>
      </c>
      <c r="E750" s="3">
        <f t="shared" si="23"/>
        <v>-3.0785017957926488E-3</v>
      </c>
    </row>
    <row r="751" spans="1:5" x14ac:dyDescent="0.35">
      <c r="A751" s="2">
        <v>42727</v>
      </c>
      <c r="B751" s="1">
        <v>782.5</v>
      </c>
      <c r="C751" s="3">
        <f t="shared" si="22"/>
        <v>-5.3008249965042003E-3</v>
      </c>
      <c r="D751" s="1">
        <v>19.309999999999999</v>
      </c>
      <c r="E751" s="3">
        <f t="shared" si="23"/>
        <v>-6.176016469377303E-3</v>
      </c>
    </row>
    <row r="752" spans="1:5" x14ac:dyDescent="0.35">
      <c r="A752" s="2">
        <v>42730</v>
      </c>
      <c r="B752" s="1">
        <v>783.59</v>
      </c>
      <c r="C752" s="3">
        <f t="shared" si="22"/>
        <v>1.3929712460064305E-3</v>
      </c>
      <c r="D752" s="1">
        <v>19.32</v>
      </c>
      <c r="E752" s="3">
        <f t="shared" si="23"/>
        <v>5.1786639047133936E-4</v>
      </c>
    </row>
    <row r="753" spans="1:5" x14ac:dyDescent="0.35">
      <c r="A753" s="2">
        <v>42731</v>
      </c>
      <c r="B753" s="1">
        <v>780.49</v>
      </c>
      <c r="C753" s="3">
        <f t="shared" si="22"/>
        <v>-3.9561505379088844E-3</v>
      </c>
      <c r="D753" s="1">
        <v>19.27</v>
      </c>
      <c r="E753" s="3">
        <f t="shared" si="23"/>
        <v>-2.5879917184265379E-3</v>
      </c>
    </row>
    <row r="754" spans="1:5" x14ac:dyDescent="0.35">
      <c r="A754" s="2">
        <v>42732</v>
      </c>
      <c r="B754" s="1">
        <v>788.82</v>
      </c>
      <c r="C754" s="3">
        <f t="shared" si="22"/>
        <v>1.067278248279932E-2</v>
      </c>
      <c r="D754" s="1">
        <v>19.5</v>
      </c>
      <c r="E754" s="3">
        <f t="shared" si="23"/>
        <v>1.1935651271406354E-2</v>
      </c>
    </row>
    <row r="755" spans="1:5" x14ac:dyDescent="0.35">
      <c r="A755" s="2">
        <v>42733</v>
      </c>
      <c r="B755" s="1">
        <v>791.86</v>
      </c>
      <c r="C755" s="3">
        <f t="shared" si="22"/>
        <v>3.8538576608097706E-3</v>
      </c>
      <c r="D755" s="1">
        <v>19.73</v>
      </c>
      <c r="E755" s="3">
        <f t="shared" si="23"/>
        <v>1.1794871794871816E-2</v>
      </c>
    </row>
    <row r="756" spans="1:5" x14ac:dyDescent="0.35">
      <c r="A756" s="2">
        <v>42734</v>
      </c>
      <c r="B756" s="1">
        <v>794.94</v>
      </c>
      <c r="C756" s="3">
        <f t="shared" si="22"/>
        <v>3.889576440279899E-3</v>
      </c>
      <c r="D756" s="1">
        <v>19.559999999999999</v>
      </c>
      <c r="E756" s="3">
        <f t="shared" si="23"/>
        <v>-8.6163203243792043E-3</v>
      </c>
    </row>
    <row r="757" spans="1:5" x14ac:dyDescent="0.35">
      <c r="A757" s="2">
        <v>42737</v>
      </c>
      <c r="B757" s="1">
        <v>791.58</v>
      </c>
      <c r="C757" s="3">
        <f t="shared" si="22"/>
        <v>-4.2267340931391216E-3</v>
      </c>
      <c r="D757" s="1">
        <v>19.440000000000001</v>
      </c>
      <c r="E757" s="3">
        <f t="shared" si="23"/>
        <v>-6.1349693251532443E-3</v>
      </c>
    </row>
    <row r="758" spans="1:5" x14ac:dyDescent="0.35">
      <c r="A758" s="2">
        <v>42738</v>
      </c>
      <c r="B758" s="1">
        <v>780.74</v>
      </c>
      <c r="C758" s="3">
        <f t="shared" si="22"/>
        <v>-1.3694130725890031E-2</v>
      </c>
      <c r="D758" s="1">
        <v>19.34</v>
      </c>
      <c r="E758" s="3">
        <f t="shared" si="23"/>
        <v>-5.1440329218107725E-3</v>
      </c>
    </row>
    <row r="759" spans="1:5" x14ac:dyDescent="0.35">
      <c r="A759" s="2">
        <v>42739</v>
      </c>
      <c r="B759" s="1">
        <v>776.28</v>
      </c>
      <c r="C759" s="3">
        <f t="shared" si="22"/>
        <v>-5.7125291390219997E-3</v>
      </c>
      <c r="D759" s="1">
        <v>19.54</v>
      </c>
      <c r="E759" s="3">
        <f t="shared" si="23"/>
        <v>1.0341261633919302E-2</v>
      </c>
    </row>
    <row r="760" spans="1:5" x14ac:dyDescent="0.35">
      <c r="A760" s="2">
        <v>42740</v>
      </c>
      <c r="B760" s="1">
        <v>778.49</v>
      </c>
      <c r="C760" s="3">
        <f t="shared" si="22"/>
        <v>2.8469109084351477E-3</v>
      </c>
      <c r="D760" s="1">
        <v>19.5</v>
      </c>
      <c r="E760" s="3">
        <f t="shared" si="23"/>
        <v>-2.047082906857684E-3</v>
      </c>
    </row>
    <row r="761" spans="1:5" x14ac:dyDescent="0.35">
      <c r="A761" s="2">
        <v>42741</v>
      </c>
      <c r="B761" s="1">
        <v>785.51</v>
      </c>
      <c r="C761" s="3">
        <f t="shared" si="22"/>
        <v>9.0174568716360932E-3</v>
      </c>
      <c r="D761" s="1">
        <v>19.41</v>
      </c>
      <c r="E761" s="3">
        <f t="shared" si="23"/>
        <v>-4.615384615384608E-3</v>
      </c>
    </row>
    <row r="762" spans="1:5" x14ac:dyDescent="0.35">
      <c r="A762" s="2">
        <v>42744</v>
      </c>
      <c r="B762" s="1">
        <v>788.49</v>
      </c>
      <c r="C762" s="3">
        <f t="shared" si="22"/>
        <v>3.793713638273247E-3</v>
      </c>
      <c r="D762" s="1">
        <v>19.29</v>
      </c>
      <c r="E762" s="3">
        <f t="shared" si="23"/>
        <v>-6.1823802163833586E-3</v>
      </c>
    </row>
    <row r="763" spans="1:5" x14ac:dyDescent="0.35">
      <c r="A763" s="2">
        <v>42745</v>
      </c>
      <c r="B763" s="1">
        <v>788.72</v>
      </c>
      <c r="C763" s="3">
        <f t="shared" si="22"/>
        <v>2.9169678753061953E-4</v>
      </c>
      <c r="D763" s="1">
        <v>19.260000000000002</v>
      </c>
      <c r="E763" s="3">
        <f t="shared" si="23"/>
        <v>-1.5552099533435763E-3</v>
      </c>
    </row>
    <row r="764" spans="1:5" x14ac:dyDescent="0.35">
      <c r="A764" s="2">
        <v>42746</v>
      </c>
      <c r="B764" s="1">
        <v>791.38</v>
      </c>
      <c r="C764" s="3">
        <f t="shared" si="22"/>
        <v>3.3725529972613451E-3</v>
      </c>
      <c r="D764" s="1">
        <v>19.64</v>
      </c>
      <c r="E764" s="3">
        <f t="shared" si="23"/>
        <v>1.973001038421594E-2</v>
      </c>
    </row>
    <row r="765" spans="1:5" x14ac:dyDescent="0.35">
      <c r="A765" s="2">
        <v>42747</v>
      </c>
      <c r="B765" s="1">
        <v>822.51</v>
      </c>
      <c r="C765" s="3">
        <f t="shared" si="22"/>
        <v>3.933634916222295E-2</v>
      </c>
      <c r="D765" s="1">
        <v>20.6</v>
      </c>
      <c r="E765" s="3">
        <f t="shared" si="23"/>
        <v>4.8879837067209816E-2</v>
      </c>
    </row>
    <row r="766" spans="1:5" x14ac:dyDescent="0.35">
      <c r="A766" s="2">
        <v>42748</v>
      </c>
      <c r="B766" s="1">
        <v>828.62</v>
      </c>
      <c r="C766" s="3">
        <f t="shared" si="22"/>
        <v>7.4284811126916553E-3</v>
      </c>
      <c r="D766" s="1">
        <v>21.1</v>
      </c>
      <c r="E766" s="3">
        <f t="shared" si="23"/>
        <v>2.4271844660194174E-2</v>
      </c>
    </row>
    <row r="767" spans="1:5" x14ac:dyDescent="0.35">
      <c r="A767" s="2">
        <v>42751</v>
      </c>
      <c r="B767" s="1">
        <v>830.73</v>
      </c>
      <c r="C767" s="3">
        <f t="shared" si="22"/>
        <v>2.5464024522700557E-3</v>
      </c>
      <c r="D767" s="1">
        <v>21.02</v>
      </c>
      <c r="E767" s="3">
        <f t="shared" si="23"/>
        <v>-3.7914691943128835E-3</v>
      </c>
    </row>
    <row r="768" spans="1:5" x14ac:dyDescent="0.35">
      <c r="A768" s="2">
        <v>42752</v>
      </c>
      <c r="B768" s="1">
        <v>837.37</v>
      </c>
      <c r="C768" s="3">
        <f t="shared" si="22"/>
        <v>7.992970038399945E-3</v>
      </c>
      <c r="D768" s="1">
        <v>20.78</v>
      </c>
      <c r="E768" s="3">
        <f t="shared" si="23"/>
        <v>-1.1417697431018003E-2</v>
      </c>
    </row>
    <row r="769" spans="1:5" x14ac:dyDescent="0.35">
      <c r="A769" s="2">
        <v>42753</v>
      </c>
      <c r="B769" s="1">
        <v>841.47</v>
      </c>
      <c r="C769" s="3">
        <f t="shared" si="22"/>
        <v>4.8962824080155997E-3</v>
      </c>
      <c r="D769" s="1">
        <v>21</v>
      </c>
      <c r="E769" s="3">
        <f t="shared" si="23"/>
        <v>1.0587102983638057E-2</v>
      </c>
    </row>
    <row r="770" spans="1:5" x14ac:dyDescent="0.35">
      <c r="A770" s="2">
        <v>42754</v>
      </c>
      <c r="B770" s="1">
        <v>836.39</v>
      </c>
      <c r="C770" s="3">
        <f t="shared" si="22"/>
        <v>-6.0370542027642585E-3</v>
      </c>
      <c r="D770" s="1">
        <v>21.2</v>
      </c>
      <c r="E770" s="3">
        <f t="shared" si="23"/>
        <v>9.52380952380949E-3</v>
      </c>
    </row>
    <row r="771" spans="1:5" x14ac:dyDescent="0.35">
      <c r="A771" s="2">
        <v>42755</v>
      </c>
      <c r="B771" s="1">
        <v>844</v>
      </c>
      <c r="C771" s="3">
        <f t="shared" ref="C771:C834" si="24">(B771-B770)/B770</f>
        <v>9.0986262389555275E-3</v>
      </c>
      <c r="D771" s="1">
        <v>21.72</v>
      </c>
      <c r="E771" s="3">
        <f t="shared" ref="E771:E834" si="25">(D771-D770)/D770</f>
        <v>2.4528301886792434E-2</v>
      </c>
    </row>
    <row r="772" spans="1:5" x14ac:dyDescent="0.35">
      <c r="A772" s="2">
        <v>42758</v>
      </c>
      <c r="B772" s="1">
        <v>843.95</v>
      </c>
      <c r="C772" s="3">
        <f t="shared" si="24"/>
        <v>-5.9241706161083558E-5</v>
      </c>
      <c r="D772" s="1">
        <v>21.44</v>
      </c>
      <c r="E772" s="3">
        <f t="shared" si="25"/>
        <v>-1.2891344383056979E-2</v>
      </c>
    </row>
    <row r="773" spans="1:5" x14ac:dyDescent="0.35">
      <c r="A773" s="2">
        <v>42759</v>
      </c>
      <c r="B773" s="1">
        <v>855.23</v>
      </c>
      <c r="C773" s="3">
        <f t="shared" si="24"/>
        <v>1.3365720718051984E-2</v>
      </c>
      <c r="D773" s="1">
        <v>21.62</v>
      </c>
      <c r="E773" s="3">
        <f t="shared" si="25"/>
        <v>8.3955223880596876E-3</v>
      </c>
    </row>
    <row r="774" spans="1:5" x14ac:dyDescent="0.35">
      <c r="A774" s="2">
        <v>42760</v>
      </c>
      <c r="B774" s="1">
        <v>844.82</v>
      </c>
      <c r="C774" s="3">
        <f t="shared" si="24"/>
        <v>-1.2172164213135611E-2</v>
      </c>
      <c r="D774" s="1">
        <v>21.26</v>
      </c>
      <c r="E774" s="3">
        <f t="shared" si="25"/>
        <v>-1.6651248843663247E-2</v>
      </c>
    </row>
    <row r="775" spans="1:5" x14ac:dyDescent="0.35">
      <c r="A775" s="2">
        <v>42761</v>
      </c>
      <c r="B775" s="1">
        <v>851.51</v>
      </c>
      <c r="C775" s="3">
        <f t="shared" si="24"/>
        <v>7.9188466182144607E-3</v>
      </c>
      <c r="D775" s="1">
        <v>21.16</v>
      </c>
      <c r="E775" s="3">
        <f t="shared" si="25"/>
        <v>-4.7036688617122019E-3</v>
      </c>
    </row>
    <row r="776" spans="1:5" x14ac:dyDescent="0.35">
      <c r="A776" s="2">
        <v>42762</v>
      </c>
      <c r="B776" s="1">
        <v>851.11</v>
      </c>
      <c r="C776" s="3">
        <f t="shared" si="24"/>
        <v>-4.6975373160617874E-4</v>
      </c>
      <c r="D776" s="1">
        <v>21.08</v>
      </c>
      <c r="E776" s="3">
        <f t="shared" si="25"/>
        <v>-3.7807183364840192E-3</v>
      </c>
    </row>
    <row r="777" spans="1:5" x14ac:dyDescent="0.35">
      <c r="A777" s="2">
        <v>42765</v>
      </c>
      <c r="B777" s="1">
        <v>874.65</v>
      </c>
      <c r="C777" s="3">
        <f t="shared" si="24"/>
        <v>2.7657999553524177E-2</v>
      </c>
      <c r="D777" s="1">
        <v>21.44</v>
      </c>
      <c r="E777" s="3">
        <f t="shared" si="25"/>
        <v>1.7077798861480219E-2</v>
      </c>
    </row>
    <row r="778" spans="1:5" x14ac:dyDescent="0.35">
      <c r="A778" s="2">
        <v>42766</v>
      </c>
      <c r="B778" s="1">
        <v>875.37</v>
      </c>
      <c r="C778" s="3">
        <f t="shared" si="24"/>
        <v>8.231864174241437E-4</v>
      </c>
      <c r="D778" s="1">
        <v>21.5</v>
      </c>
      <c r="E778" s="3">
        <f t="shared" si="25"/>
        <v>2.7985074626865072E-3</v>
      </c>
    </row>
    <row r="779" spans="1:5" x14ac:dyDescent="0.35">
      <c r="A779" s="2">
        <v>42767</v>
      </c>
      <c r="B779" s="1">
        <v>881.08</v>
      </c>
      <c r="C779" s="3">
        <f t="shared" si="24"/>
        <v>6.5229560071741509E-3</v>
      </c>
      <c r="D779" s="1">
        <v>21.06</v>
      </c>
      <c r="E779" s="3">
        <f t="shared" si="25"/>
        <v>-2.0465116279069828E-2</v>
      </c>
    </row>
    <row r="780" spans="1:5" x14ac:dyDescent="0.35">
      <c r="A780" s="2">
        <v>42768</v>
      </c>
      <c r="B780" s="1">
        <v>886.42</v>
      </c>
      <c r="C780" s="3">
        <f t="shared" si="24"/>
        <v>6.0607436328141799E-3</v>
      </c>
      <c r="D780" s="1">
        <v>21.2</v>
      </c>
      <c r="E780" s="3">
        <f t="shared" si="25"/>
        <v>6.6476733143400087E-3</v>
      </c>
    </row>
    <row r="781" spans="1:5" x14ac:dyDescent="0.35">
      <c r="A781" s="2">
        <v>42769</v>
      </c>
      <c r="B781" s="1">
        <v>896.08</v>
      </c>
      <c r="C781" s="3">
        <f t="shared" si="24"/>
        <v>1.08977685521537E-2</v>
      </c>
      <c r="D781" s="1">
        <v>21.22</v>
      </c>
      <c r="E781" s="3">
        <f t="shared" si="25"/>
        <v>9.4339622641507429E-4</v>
      </c>
    </row>
    <row r="782" spans="1:5" x14ac:dyDescent="0.35">
      <c r="A782" s="2">
        <v>42772</v>
      </c>
      <c r="B782" s="1">
        <v>886.05</v>
      </c>
      <c r="C782" s="3">
        <f t="shared" si="24"/>
        <v>-1.1193197035979026E-2</v>
      </c>
      <c r="D782" s="1">
        <v>20.96</v>
      </c>
      <c r="E782" s="3">
        <f t="shared" si="25"/>
        <v>-1.2252591894439115E-2</v>
      </c>
    </row>
    <row r="783" spans="1:5" x14ac:dyDescent="0.35">
      <c r="A783" s="2">
        <v>42773</v>
      </c>
      <c r="B783" s="1">
        <v>887.55</v>
      </c>
      <c r="C783" s="3">
        <f t="shared" si="24"/>
        <v>1.6929067208396819E-3</v>
      </c>
      <c r="D783" s="1">
        <v>20.96</v>
      </c>
      <c r="E783" s="3">
        <f t="shared" si="25"/>
        <v>0</v>
      </c>
    </row>
    <row r="784" spans="1:5" x14ac:dyDescent="0.35">
      <c r="A784" s="2">
        <v>42774</v>
      </c>
      <c r="B784" s="1">
        <v>895.21</v>
      </c>
      <c r="C784" s="3">
        <f t="shared" si="24"/>
        <v>8.6304996901583938E-3</v>
      </c>
      <c r="D784" s="1">
        <v>20.96</v>
      </c>
      <c r="E784" s="3">
        <f t="shared" si="25"/>
        <v>0</v>
      </c>
    </row>
    <row r="785" spans="1:5" x14ac:dyDescent="0.35">
      <c r="A785" s="2">
        <v>42775</v>
      </c>
      <c r="B785" s="1">
        <v>900.78</v>
      </c>
      <c r="C785" s="3">
        <f t="shared" si="24"/>
        <v>6.222003775650335E-3</v>
      </c>
      <c r="D785" s="1">
        <v>20.88</v>
      </c>
      <c r="E785" s="3">
        <f t="shared" si="25"/>
        <v>-3.8167938931298589E-3</v>
      </c>
    </row>
    <row r="786" spans="1:5" x14ac:dyDescent="0.35">
      <c r="A786" s="2">
        <v>42776</v>
      </c>
      <c r="B786" s="1">
        <v>887.74</v>
      </c>
      <c r="C786" s="3">
        <f t="shared" si="24"/>
        <v>-1.4476342725193681E-2</v>
      </c>
      <c r="D786" s="1">
        <v>20.6</v>
      </c>
      <c r="E786" s="3">
        <f t="shared" si="25"/>
        <v>-1.3409961685823639E-2</v>
      </c>
    </row>
    <row r="787" spans="1:5" x14ac:dyDescent="0.35">
      <c r="A787" s="2">
        <v>42779</v>
      </c>
      <c r="B787" s="1">
        <v>898.56</v>
      </c>
      <c r="C787" s="3">
        <f t="shared" si="24"/>
        <v>1.2188253317412684E-2</v>
      </c>
      <c r="D787" s="1">
        <v>20.62</v>
      </c>
      <c r="E787" s="3">
        <f t="shared" si="25"/>
        <v>9.7087378640774624E-4</v>
      </c>
    </row>
    <row r="788" spans="1:5" x14ac:dyDescent="0.35">
      <c r="A788" s="2">
        <v>42780</v>
      </c>
      <c r="B788" s="1">
        <v>893.54</v>
      </c>
      <c r="C788" s="3">
        <f t="shared" si="24"/>
        <v>-5.5867165242165047E-3</v>
      </c>
      <c r="D788" s="1">
        <v>20.36</v>
      </c>
      <c r="E788" s="3">
        <f t="shared" si="25"/>
        <v>-1.2609117361784751E-2</v>
      </c>
    </row>
    <row r="789" spans="1:5" x14ac:dyDescent="0.35">
      <c r="A789" s="2">
        <v>42781</v>
      </c>
      <c r="B789" s="1">
        <v>891.06</v>
      </c>
      <c r="C789" s="3">
        <f t="shared" si="24"/>
        <v>-2.7754773149495471E-3</v>
      </c>
      <c r="D789" s="1">
        <v>21.12</v>
      </c>
      <c r="E789" s="3">
        <f t="shared" si="25"/>
        <v>3.7328094302554106E-2</v>
      </c>
    </row>
    <row r="790" spans="1:5" x14ac:dyDescent="0.35">
      <c r="A790" s="2">
        <v>42782</v>
      </c>
      <c r="B790" s="1">
        <v>894.18</v>
      </c>
      <c r="C790" s="3">
        <f t="shared" si="24"/>
        <v>3.5014477139586613E-3</v>
      </c>
      <c r="D790" s="1">
        <v>21.34</v>
      </c>
      <c r="E790" s="3">
        <f t="shared" si="25"/>
        <v>1.0416666666666612E-2</v>
      </c>
    </row>
    <row r="791" spans="1:5" x14ac:dyDescent="0.35">
      <c r="A791" s="2">
        <v>42783</v>
      </c>
      <c r="B791" s="1">
        <v>900.37</v>
      </c>
      <c r="C791" s="3">
        <f t="shared" si="24"/>
        <v>6.9225435594623625E-3</v>
      </c>
      <c r="D791" s="1">
        <v>21.36</v>
      </c>
      <c r="E791" s="3">
        <f t="shared" si="25"/>
        <v>9.3720712277411316E-4</v>
      </c>
    </row>
    <row r="792" spans="1:5" x14ac:dyDescent="0.35">
      <c r="A792" s="2">
        <v>42786</v>
      </c>
      <c r="B792" s="1">
        <v>898.31</v>
      </c>
      <c r="C792" s="3">
        <f t="shared" si="24"/>
        <v>-2.2879482879261405E-3</v>
      </c>
      <c r="D792" s="1">
        <v>21.16</v>
      </c>
      <c r="E792" s="3">
        <f t="shared" si="25"/>
        <v>-9.3632958801497801E-3</v>
      </c>
    </row>
    <row r="793" spans="1:5" x14ac:dyDescent="0.35">
      <c r="A793" s="2">
        <v>42787</v>
      </c>
      <c r="B793" s="1">
        <v>902.29</v>
      </c>
      <c r="C793" s="3">
        <f t="shared" si="24"/>
        <v>4.4305417951486887E-3</v>
      </c>
      <c r="D793" s="1">
        <v>21.18</v>
      </c>
      <c r="E793" s="3">
        <f t="shared" si="25"/>
        <v>9.4517958412096285E-4</v>
      </c>
    </row>
    <row r="794" spans="1:5" x14ac:dyDescent="0.35">
      <c r="A794" s="2">
        <v>42788</v>
      </c>
      <c r="B794" s="1">
        <v>897.97</v>
      </c>
      <c r="C794" s="3">
        <f t="shared" si="24"/>
        <v>-4.7878176639438944E-3</v>
      </c>
      <c r="D794" s="1">
        <v>21.34</v>
      </c>
      <c r="E794" s="3">
        <f t="shared" si="25"/>
        <v>7.5542965061378723E-3</v>
      </c>
    </row>
    <row r="795" spans="1:5" x14ac:dyDescent="0.35">
      <c r="A795" s="2">
        <v>42789</v>
      </c>
      <c r="B795" s="1">
        <v>903.93</v>
      </c>
      <c r="C795" s="3">
        <f t="shared" si="24"/>
        <v>6.6371927792687087E-3</v>
      </c>
      <c r="D795" s="1">
        <v>21.44</v>
      </c>
      <c r="E795" s="3">
        <f t="shared" si="25"/>
        <v>4.6860356138707319E-3</v>
      </c>
    </row>
    <row r="796" spans="1:5" x14ac:dyDescent="0.35">
      <c r="A796" s="2">
        <v>42790</v>
      </c>
      <c r="B796" s="1">
        <v>895.32</v>
      </c>
      <c r="C796" s="3">
        <f t="shared" si="24"/>
        <v>-9.525073844213491E-3</v>
      </c>
      <c r="D796" s="1">
        <v>20.94</v>
      </c>
      <c r="E796" s="3">
        <f t="shared" si="25"/>
        <v>-2.3320895522388058E-2</v>
      </c>
    </row>
    <row r="797" spans="1:5" x14ac:dyDescent="0.35">
      <c r="A797" s="2">
        <v>42793</v>
      </c>
      <c r="B797" s="1">
        <v>890.57</v>
      </c>
      <c r="C797" s="3">
        <f t="shared" si="24"/>
        <v>-5.3053656793101908E-3</v>
      </c>
      <c r="D797" s="1">
        <v>20.7</v>
      </c>
      <c r="E797" s="3">
        <f t="shared" si="25"/>
        <v>-1.1461318051576026E-2</v>
      </c>
    </row>
    <row r="798" spans="1:5" x14ac:dyDescent="0.35">
      <c r="A798" s="2">
        <v>42794</v>
      </c>
      <c r="B798" s="1">
        <v>887.64</v>
      </c>
      <c r="C798" s="3">
        <f t="shared" si="24"/>
        <v>-3.2900277350461655E-3</v>
      </c>
      <c r="D798" s="1">
        <v>20.92</v>
      </c>
      <c r="E798" s="3">
        <f t="shared" si="25"/>
        <v>1.0628019323671615E-2</v>
      </c>
    </row>
    <row r="799" spans="1:5" x14ac:dyDescent="0.35">
      <c r="A799" s="2">
        <v>42795</v>
      </c>
      <c r="B799" s="1">
        <v>905.01</v>
      </c>
      <c r="C799" s="3">
        <f t="shared" si="24"/>
        <v>1.956874408544005E-2</v>
      </c>
      <c r="D799" s="1">
        <v>21.04</v>
      </c>
      <c r="E799" s="3">
        <f t="shared" si="25"/>
        <v>5.7361376673038924E-3</v>
      </c>
    </row>
    <row r="800" spans="1:5" x14ac:dyDescent="0.35">
      <c r="A800" s="2">
        <v>42796</v>
      </c>
      <c r="B800" s="1">
        <v>910.77</v>
      </c>
      <c r="C800" s="3">
        <f t="shared" si="24"/>
        <v>6.3645705572314016E-3</v>
      </c>
      <c r="D800" s="1">
        <v>21.08</v>
      </c>
      <c r="E800" s="3">
        <f t="shared" si="25"/>
        <v>1.901140684410606E-3</v>
      </c>
    </row>
    <row r="801" spans="1:5" x14ac:dyDescent="0.35">
      <c r="A801" s="2">
        <v>42797</v>
      </c>
      <c r="B801" s="1">
        <v>908.92</v>
      </c>
      <c r="C801" s="3">
        <f t="shared" si="24"/>
        <v>-2.0312482844187037E-3</v>
      </c>
      <c r="D801" s="1">
        <v>20.86</v>
      </c>
      <c r="E801" s="3">
        <f t="shared" si="25"/>
        <v>-1.0436432637571104E-2</v>
      </c>
    </row>
    <row r="802" spans="1:5" x14ac:dyDescent="0.35">
      <c r="A802" s="2">
        <v>42800</v>
      </c>
      <c r="B802" s="1">
        <v>921.68</v>
      </c>
      <c r="C802" s="3">
        <f t="shared" si="24"/>
        <v>1.4038639264181656E-2</v>
      </c>
      <c r="D802" s="1">
        <v>21.36</v>
      </c>
      <c r="E802" s="3">
        <f t="shared" si="25"/>
        <v>2.3969319271332695E-2</v>
      </c>
    </row>
    <row r="803" spans="1:5" x14ac:dyDescent="0.35">
      <c r="A803" s="2">
        <v>42801</v>
      </c>
      <c r="B803" s="1">
        <v>919.5</v>
      </c>
      <c r="C803" s="3">
        <f t="shared" si="24"/>
        <v>-2.3652460723894955E-3</v>
      </c>
      <c r="D803" s="1">
        <v>22.58</v>
      </c>
      <c r="E803" s="3">
        <f t="shared" si="25"/>
        <v>5.7116104868913803E-2</v>
      </c>
    </row>
    <row r="804" spans="1:5" x14ac:dyDescent="0.35">
      <c r="A804" s="2">
        <v>42802</v>
      </c>
      <c r="B804" s="1">
        <v>906.94</v>
      </c>
      <c r="C804" s="3">
        <f t="shared" si="24"/>
        <v>-1.3659597607395265E-2</v>
      </c>
      <c r="D804" s="1">
        <v>23.04</v>
      </c>
      <c r="E804" s="3">
        <f t="shared" si="25"/>
        <v>2.0372010628875149E-2</v>
      </c>
    </row>
    <row r="805" spans="1:5" x14ac:dyDescent="0.35">
      <c r="A805" s="2">
        <v>42803</v>
      </c>
      <c r="B805" s="1">
        <v>902.58</v>
      </c>
      <c r="C805" s="3">
        <f t="shared" si="24"/>
        <v>-4.8073742474695281E-3</v>
      </c>
      <c r="D805" s="1">
        <v>22.68</v>
      </c>
      <c r="E805" s="3">
        <f t="shared" si="25"/>
        <v>-1.5624999999999976E-2</v>
      </c>
    </row>
    <row r="806" spans="1:5" x14ac:dyDescent="0.35">
      <c r="A806" s="2">
        <v>42804</v>
      </c>
      <c r="B806" s="1">
        <v>908.57</v>
      </c>
      <c r="C806" s="3">
        <f t="shared" si="24"/>
        <v>6.636530833831914E-3</v>
      </c>
      <c r="D806" s="1">
        <v>22.3</v>
      </c>
      <c r="E806" s="3">
        <f t="shared" si="25"/>
        <v>-1.6754850088183379E-2</v>
      </c>
    </row>
    <row r="807" spans="1:5" x14ac:dyDescent="0.35">
      <c r="A807" s="2">
        <v>42807</v>
      </c>
      <c r="B807" s="1">
        <v>907.01</v>
      </c>
      <c r="C807" s="3">
        <f t="shared" si="24"/>
        <v>-1.7169838317356494E-3</v>
      </c>
      <c r="D807" s="1">
        <v>22.2</v>
      </c>
      <c r="E807" s="3">
        <f t="shared" si="25"/>
        <v>-4.4843049327354893E-3</v>
      </c>
    </row>
    <row r="808" spans="1:5" x14ac:dyDescent="0.35">
      <c r="A808" s="2">
        <v>42808</v>
      </c>
      <c r="B808" s="1">
        <v>904.18</v>
      </c>
      <c r="C808" s="3">
        <f t="shared" si="24"/>
        <v>-3.1201420050496038E-3</v>
      </c>
      <c r="D808" s="1">
        <v>22.24</v>
      </c>
      <c r="E808" s="3">
        <f t="shared" si="25"/>
        <v>1.8018018018017634E-3</v>
      </c>
    </row>
    <row r="809" spans="1:5" x14ac:dyDescent="0.35">
      <c r="A809" s="2">
        <v>42809</v>
      </c>
      <c r="B809" s="1">
        <v>906.92</v>
      </c>
      <c r="C809" s="3">
        <f t="shared" si="24"/>
        <v>3.0303700590590473E-3</v>
      </c>
      <c r="D809" s="1">
        <v>22.08</v>
      </c>
      <c r="E809" s="3">
        <f t="shared" si="25"/>
        <v>-7.1942446043165541E-3</v>
      </c>
    </row>
    <row r="810" spans="1:5" x14ac:dyDescent="0.35">
      <c r="A810" s="2">
        <v>42810</v>
      </c>
      <c r="B810" s="1">
        <v>914.68</v>
      </c>
      <c r="C810" s="3">
        <f t="shared" si="24"/>
        <v>8.5564327614342951E-3</v>
      </c>
      <c r="D810" s="1">
        <v>22.14</v>
      </c>
      <c r="E810" s="3">
        <f t="shared" si="25"/>
        <v>2.7173913043479292E-3</v>
      </c>
    </row>
    <row r="811" spans="1:5" x14ac:dyDescent="0.35">
      <c r="A811" s="2">
        <v>42811</v>
      </c>
      <c r="B811" s="1">
        <v>916.87</v>
      </c>
      <c r="C811" s="3">
        <f t="shared" si="24"/>
        <v>2.3942799667643925E-3</v>
      </c>
      <c r="D811" s="1">
        <v>22.2</v>
      </c>
      <c r="E811" s="3">
        <f t="shared" si="25"/>
        <v>2.710027100270945E-3</v>
      </c>
    </row>
    <row r="812" spans="1:5" x14ac:dyDescent="0.35">
      <c r="A812" s="2">
        <v>42814</v>
      </c>
      <c r="B812" s="1">
        <v>921.08</v>
      </c>
      <c r="C812" s="3">
        <f t="shared" si="24"/>
        <v>4.5917087482413386E-3</v>
      </c>
      <c r="D812" s="1">
        <v>22.5</v>
      </c>
      <c r="E812" s="3">
        <f t="shared" si="25"/>
        <v>1.3513513513513545E-2</v>
      </c>
    </row>
    <row r="813" spans="1:5" x14ac:dyDescent="0.35">
      <c r="A813" s="2">
        <v>42815</v>
      </c>
      <c r="B813" s="1">
        <v>918.27</v>
      </c>
      <c r="C813" s="3">
        <f t="shared" si="24"/>
        <v>-3.0507664915100305E-3</v>
      </c>
      <c r="D813" s="1">
        <v>22.56</v>
      </c>
      <c r="E813" s="3">
        <f t="shared" si="25"/>
        <v>2.6666666666666098E-3</v>
      </c>
    </row>
    <row r="814" spans="1:5" x14ac:dyDescent="0.35">
      <c r="A814" s="2">
        <v>42816</v>
      </c>
      <c r="B814" s="1">
        <v>910.39</v>
      </c>
      <c r="C814" s="3">
        <f t="shared" si="24"/>
        <v>-8.5813540679756453E-3</v>
      </c>
      <c r="D814" s="1">
        <v>22.18</v>
      </c>
      <c r="E814" s="3">
        <f t="shared" si="25"/>
        <v>-1.6843971631205632E-2</v>
      </c>
    </row>
    <row r="815" spans="1:5" x14ac:dyDescent="0.35">
      <c r="A815" s="2">
        <v>42817</v>
      </c>
      <c r="B815" s="1">
        <v>910.4</v>
      </c>
      <c r="C815" s="3">
        <f t="shared" si="24"/>
        <v>1.0984303430387972E-5</v>
      </c>
      <c r="D815" s="1">
        <v>22.58</v>
      </c>
      <c r="E815" s="3">
        <f t="shared" si="25"/>
        <v>1.8034265103696961E-2</v>
      </c>
    </row>
    <row r="816" spans="1:5" x14ac:dyDescent="0.35">
      <c r="A816" s="2">
        <v>42818</v>
      </c>
      <c r="B816" s="1">
        <v>916.1</v>
      </c>
      <c r="C816" s="3">
        <f t="shared" si="24"/>
        <v>6.2609841827768516E-3</v>
      </c>
      <c r="D816" s="1">
        <v>22.88</v>
      </c>
      <c r="E816" s="3">
        <f t="shared" si="25"/>
        <v>1.3286093888396844E-2</v>
      </c>
    </row>
    <row r="817" spans="1:5" x14ac:dyDescent="0.35">
      <c r="A817" s="2">
        <v>42821</v>
      </c>
      <c r="B817" s="1">
        <v>909.49</v>
      </c>
      <c r="C817" s="3">
        <f t="shared" si="24"/>
        <v>-7.2153695011461776E-3</v>
      </c>
      <c r="D817" s="1">
        <v>23</v>
      </c>
      <c r="E817" s="3">
        <f t="shared" si="25"/>
        <v>5.2447552447552883E-3</v>
      </c>
    </row>
    <row r="818" spans="1:5" x14ac:dyDescent="0.35">
      <c r="A818" s="2">
        <v>42822</v>
      </c>
      <c r="B818" s="1">
        <v>913.69</v>
      </c>
      <c r="C818" s="3">
        <f t="shared" si="24"/>
        <v>4.6179727099803685E-3</v>
      </c>
      <c r="D818" s="1">
        <v>22.82</v>
      </c>
      <c r="E818" s="3">
        <f t="shared" si="25"/>
        <v>-7.8260869565217276E-3</v>
      </c>
    </row>
    <row r="819" spans="1:5" x14ac:dyDescent="0.35">
      <c r="A819" s="2">
        <v>42823</v>
      </c>
      <c r="B819" s="1">
        <v>904.83</v>
      </c>
      <c r="C819" s="3">
        <f t="shared" si="24"/>
        <v>-9.6969431645306543E-3</v>
      </c>
      <c r="D819" s="1">
        <v>22.82</v>
      </c>
      <c r="E819" s="3">
        <f t="shared" si="25"/>
        <v>0</v>
      </c>
    </row>
    <row r="820" spans="1:5" x14ac:dyDescent="0.35">
      <c r="A820" s="2">
        <v>42824</v>
      </c>
      <c r="B820" s="1">
        <v>905.11</v>
      </c>
      <c r="C820" s="3">
        <f t="shared" si="24"/>
        <v>3.0945039399663221E-4</v>
      </c>
      <c r="D820" s="1">
        <v>22.76</v>
      </c>
      <c r="E820" s="3">
        <f t="shared" si="25"/>
        <v>-2.6292725679228188E-3</v>
      </c>
    </row>
    <row r="821" spans="1:5" x14ac:dyDescent="0.35">
      <c r="A821" s="2">
        <v>42825</v>
      </c>
      <c r="B821" s="1">
        <v>902</v>
      </c>
      <c r="C821" s="3">
        <f t="shared" si="24"/>
        <v>-3.4360464473931498E-3</v>
      </c>
      <c r="D821" s="1">
        <v>22.32</v>
      </c>
      <c r="E821" s="3">
        <f t="shared" si="25"/>
        <v>-1.9332161687170529E-2</v>
      </c>
    </row>
    <row r="822" spans="1:5" x14ac:dyDescent="0.35">
      <c r="A822" s="2">
        <v>42828</v>
      </c>
      <c r="B822" s="1">
        <v>899.64</v>
      </c>
      <c r="C822" s="3">
        <f t="shared" si="24"/>
        <v>-2.616407982261656E-3</v>
      </c>
      <c r="D822" s="1">
        <v>22.36</v>
      </c>
      <c r="E822" s="3">
        <f t="shared" si="25"/>
        <v>1.7921146953404636E-3</v>
      </c>
    </row>
    <row r="823" spans="1:5" x14ac:dyDescent="0.35">
      <c r="A823" s="2">
        <v>42829</v>
      </c>
      <c r="B823" s="1">
        <v>899.26</v>
      </c>
      <c r="C823" s="3">
        <f t="shared" si="24"/>
        <v>-4.2239117869369465E-4</v>
      </c>
      <c r="D823" s="1">
        <v>22.34</v>
      </c>
      <c r="E823" s="3">
        <f t="shared" si="25"/>
        <v>-8.9445438282645677E-4</v>
      </c>
    </row>
    <row r="824" spans="1:5" x14ac:dyDescent="0.35">
      <c r="A824" s="2">
        <v>42830</v>
      </c>
      <c r="B824" s="1">
        <v>903.62</v>
      </c>
      <c r="C824" s="3">
        <f t="shared" si="24"/>
        <v>4.8484309320997419E-3</v>
      </c>
      <c r="D824" s="1">
        <v>22.34</v>
      </c>
      <c r="E824" s="3">
        <f t="shared" si="25"/>
        <v>0</v>
      </c>
    </row>
    <row r="825" spans="1:5" x14ac:dyDescent="0.35">
      <c r="A825" s="2">
        <v>42831</v>
      </c>
      <c r="B825" s="1">
        <v>900.1</v>
      </c>
      <c r="C825" s="3">
        <f t="shared" si="24"/>
        <v>-3.895442774617629E-3</v>
      </c>
      <c r="D825" s="1">
        <v>22.36</v>
      </c>
      <c r="E825" s="3">
        <f t="shared" si="25"/>
        <v>8.9525514771708029E-4</v>
      </c>
    </row>
    <row r="826" spans="1:5" x14ac:dyDescent="0.35">
      <c r="A826" s="2">
        <v>42832</v>
      </c>
      <c r="B826" s="1">
        <v>898.15</v>
      </c>
      <c r="C826" s="3">
        <f t="shared" si="24"/>
        <v>-2.1664259526719756E-3</v>
      </c>
      <c r="D826" s="1">
        <v>22.4</v>
      </c>
      <c r="E826" s="3">
        <f t="shared" si="25"/>
        <v>1.7889087656529135E-3</v>
      </c>
    </row>
    <row r="827" spans="1:5" x14ac:dyDescent="0.35">
      <c r="A827" s="2">
        <v>42835</v>
      </c>
      <c r="B827" s="1">
        <v>924.12</v>
      </c>
      <c r="C827" s="3">
        <f t="shared" si="24"/>
        <v>2.8914991927851727E-2</v>
      </c>
      <c r="D827" s="1">
        <v>22.52</v>
      </c>
      <c r="E827" s="3">
        <f t="shared" si="25"/>
        <v>5.3571428571429023E-3</v>
      </c>
    </row>
    <row r="828" spans="1:5" x14ac:dyDescent="0.35">
      <c r="A828" s="2">
        <v>42836</v>
      </c>
      <c r="B828" s="1">
        <v>920.47</v>
      </c>
      <c r="C828" s="3">
        <f t="shared" si="24"/>
        <v>-3.94970350170971E-3</v>
      </c>
      <c r="D828" s="1">
        <v>22.68</v>
      </c>
      <c r="E828" s="3">
        <f t="shared" si="25"/>
        <v>7.1047957371225641E-3</v>
      </c>
    </row>
    <row r="829" spans="1:5" x14ac:dyDescent="0.35">
      <c r="A829" s="2">
        <v>42837</v>
      </c>
      <c r="B829" s="1">
        <v>920.76</v>
      </c>
      <c r="C829" s="3">
        <f t="shared" si="24"/>
        <v>3.1505643855852297E-4</v>
      </c>
      <c r="D829" s="1">
        <v>22.72</v>
      </c>
      <c r="E829" s="3">
        <f t="shared" si="25"/>
        <v>1.7636684303350594E-3</v>
      </c>
    </row>
    <row r="830" spans="1:5" x14ac:dyDescent="0.35">
      <c r="A830" s="2">
        <v>42838</v>
      </c>
      <c r="B830" s="1">
        <v>909.78</v>
      </c>
      <c r="C830" s="3">
        <f t="shared" si="24"/>
        <v>-1.1924931578261456E-2</v>
      </c>
      <c r="D830" s="1">
        <v>22.6</v>
      </c>
      <c r="E830" s="3">
        <f t="shared" si="25"/>
        <v>-5.2816901408449584E-3</v>
      </c>
    </row>
    <row r="831" spans="1:5" x14ac:dyDescent="0.35">
      <c r="A831" s="2">
        <v>42839</v>
      </c>
      <c r="B831" s="1">
        <v>911.39</v>
      </c>
      <c r="C831" s="3">
        <f t="shared" si="24"/>
        <v>1.7696585987821381E-3</v>
      </c>
      <c r="D831" s="1">
        <v>22.52</v>
      </c>
      <c r="E831" s="3">
        <f t="shared" si="25"/>
        <v>-3.539823008849639E-3</v>
      </c>
    </row>
    <row r="832" spans="1:5" x14ac:dyDescent="0.35">
      <c r="A832" s="2">
        <v>42842</v>
      </c>
      <c r="B832" s="1">
        <v>917.55</v>
      </c>
      <c r="C832" s="3">
        <f t="shared" si="24"/>
        <v>6.7589067248927112E-3</v>
      </c>
      <c r="D832" s="1">
        <v>22.3</v>
      </c>
      <c r="E832" s="3">
        <f t="shared" si="25"/>
        <v>-9.7690941385434674E-3</v>
      </c>
    </row>
    <row r="833" spans="1:5" x14ac:dyDescent="0.35">
      <c r="A833" s="2">
        <v>42843</v>
      </c>
      <c r="B833" s="1">
        <v>924.77</v>
      </c>
      <c r="C833" s="3">
        <f t="shared" si="24"/>
        <v>7.8687809928614551E-3</v>
      </c>
      <c r="D833" s="1">
        <v>22.34</v>
      </c>
      <c r="E833" s="3">
        <f t="shared" si="25"/>
        <v>1.793721973094132E-3</v>
      </c>
    </row>
    <row r="834" spans="1:5" x14ac:dyDescent="0.35">
      <c r="A834" s="2">
        <v>42844</v>
      </c>
      <c r="B834" s="1">
        <v>919.42</v>
      </c>
      <c r="C834" s="3">
        <f t="shared" si="24"/>
        <v>-5.7852222714837448E-3</v>
      </c>
      <c r="D834" s="1">
        <v>22.28</v>
      </c>
      <c r="E834" s="3">
        <f t="shared" si="25"/>
        <v>-2.6857654431512411E-3</v>
      </c>
    </row>
    <row r="835" spans="1:5" x14ac:dyDescent="0.35">
      <c r="A835" s="2">
        <v>42845</v>
      </c>
      <c r="B835" s="1">
        <v>931.58</v>
      </c>
      <c r="C835" s="3">
        <f t="shared" ref="C835:C898" si="26">(B835-B834)/B834</f>
        <v>1.3225729264101371E-2</v>
      </c>
      <c r="D835" s="1">
        <v>22.18</v>
      </c>
      <c r="E835" s="3">
        <f t="shared" ref="E835:E898" si="27">(D835-D834)/D834</f>
        <v>-4.4883303411131694E-3</v>
      </c>
    </row>
    <row r="836" spans="1:5" x14ac:dyDescent="0.35">
      <c r="A836" s="2">
        <v>42846</v>
      </c>
      <c r="B836" s="1">
        <v>935.05</v>
      </c>
      <c r="C836" s="3">
        <f t="shared" si="26"/>
        <v>3.7248545481868584E-3</v>
      </c>
      <c r="D836" s="1">
        <v>22.46</v>
      </c>
      <c r="E836" s="3">
        <f t="shared" si="27"/>
        <v>1.2623985572587969E-2</v>
      </c>
    </row>
    <row r="837" spans="1:5" x14ac:dyDescent="0.35">
      <c r="A837" s="2">
        <v>42849</v>
      </c>
      <c r="B837" s="1">
        <v>948.48</v>
      </c>
      <c r="C837" s="3">
        <f t="shared" si="26"/>
        <v>1.4362868295813127E-2</v>
      </c>
      <c r="D837" s="1">
        <v>22.58</v>
      </c>
      <c r="E837" s="3">
        <f t="shared" si="27"/>
        <v>5.3428317008013104E-3</v>
      </c>
    </row>
    <row r="838" spans="1:5" x14ac:dyDescent="0.35">
      <c r="A838" s="2">
        <v>42850</v>
      </c>
      <c r="B838" s="1">
        <v>956.02</v>
      </c>
      <c r="C838" s="3">
        <f t="shared" si="26"/>
        <v>7.9495614035087342E-3</v>
      </c>
      <c r="D838" s="1">
        <v>23.16</v>
      </c>
      <c r="E838" s="3">
        <f t="shared" si="27"/>
        <v>2.568644818423392E-2</v>
      </c>
    </row>
    <row r="839" spans="1:5" x14ac:dyDescent="0.35">
      <c r="A839" s="2">
        <v>42851</v>
      </c>
      <c r="B839" s="1">
        <v>955.1</v>
      </c>
      <c r="C839" s="3">
        <f t="shared" si="26"/>
        <v>-9.6232296395468619E-4</v>
      </c>
      <c r="D839" s="1">
        <v>22.88</v>
      </c>
      <c r="E839" s="3">
        <f t="shared" si="27"/>
        <v>-1.2089810017271206E-2</v>
      </c>
    </row>
    <row r="840" spans="1:5" x14ac:dyDescent="0.35">
      <c r="A840" s="2">
        <v>42852</v>
      </c>
      <c r="B840" s="1">
        <v>953.36</v>
      </c>
      <c r="C840" s="3">
        <f t="shared" si="26"/>
        <v>-1.8217987645272841E-3</v>
      </c>
      <c r="D840" s="1">
        <v>22.98</v>
      </c>
      <c r="E840" s="3">
        <f t="shared" si="27"/>
        <v>4.3706293706294325E-3</v>
      </c>
    </row>
    <row r="841" spans="1:5" x14ac:dyDescent="0.35">
      <c r="A841" s="2">
        <v>42853</v>
      </c>
      <c r="B841" s="1">
        <v>956.9</v>
      </c>
      <c r="C841" s="3">
        <f t="shared" si="26"/>
        <v>3.7131828480321846E-3</v>
      </c>
      <c r="D841" s="1">
        <v>23.18</v>
      </c>
      <c r="E841" s="3">
        <f t="shared" si="27"/>
        <v>8.7032201914708125E-3</v>
      </c>
    </row>
    <row r="842" spans="1:5" x14ac:dyDescent="0.35">
      <c r="A842" s="2">
        <v>42857</v>
      </c>
      <c r="B842" s="1">
        <v>954.28</v>
      </c>
      <c r="C842" s="3">
        <f t="shared" si="26"/>
        <v>-2.738008151321982E-3</v>
      </c>
      <c r="D842" s="1">
        <v>23</v>
      </c>
      <c r="E842" s="3">
        <f t="shared" si="27"/>
        <v>-7.7653149266609022E-3</v>
      </c>
    </row>
    <row r="843" spans="1:5" x14ac:dyDescent="0.35">
      <c r="A843" s="2">
        <v>42858</v>
      </c>
      <c r="B843" s="1">
        <v>949.81</v>
      </c>
      <c r="C843" s="3">
        <f t="shared" si="26"/>
        <v>-4.684159785387965E-3</v>
      </c>
      <c r="D843" s="1">
        <v>22.94</v>
      </c>
      <c r="E843" s="3">
        <f t="shared" si="27"/>
        <v>-2.6086956521738573E-3</v>
      </c>
    </row>
    <row r="844" spans="1:5" x14ac:dyDescent="0.35">
      <c r="A844" s="2">
        <v>42859</v>
      </c>
      <c r="B844" s="1">
        <v>942.3</v>
      </c>
      <c r="C844" s="3">
        <f t="shared" si="26"/>
        <v>-7.9068445268000876E-3</v>
      </c>
      <c r="D844" s="1">
        <v>23</v>
      </c>
      <c r="E844" s="3">
        <f t="shared" si="27"/>
        <v>2.6155187445509468E-3</v>
      </c>
    </row>
    <row r="845" spans="1:5" x14ac:dyDescent="0.35">
      <c r="A845" s="2">
        <v>42860</v>
      </c>
      <c r="B845" s="1">
        <v>950.61</v>
      </c>
      <c r="C845" s="3">
        <f t="shared" si="26"/>
        <v>8.8188475007959875E-3</v>
      </c>
      <c r="D845" s="1">
        <v>22.92</v>
      </c>
      <c r="E845" s="3">
        <f t="shared" si="27"/>
        <v>-3.4782608695651434E-3</v>
      </c>
    </row>
    <row r="846" spans="1:5" x14ac:dyDescent="0.35">
      <c r="A846" s="2">
        <v>42863</v>
      </c>
      <c r="B846" s="1">
        <v>950.38</v>
      </c>
      <c r="C846" s="3">
        <f t="shared" si="26"/>
        <v>-2.4194990584994707E-4</v>
      </c>
      <c r="D846" s="1">
        <v>22.88</v>
      </c>
      <c r="E846" s="3">
        <f t="shared" si="27"/>
        <v>-1.745200698080397E-3</v>
      </c>
    </row>
    <row r="847" spans="1:5" x14ac:dyDescent="0.35">
      <c r="A847" s="2">
        <v>42864</v>
      </c>
      <c r="B847" s="1">
        <v>964.53</v>
      </c>
      <c r="C847" s="3">
        <f t="shared" si="26"/>
        <v>1.488878132957341E-2</v>
      </c>
      <c r="D847" s="1">
        <v>23.96</v>
      </c>
      <c r="E847" s="3">
        <f t="shared" si="27"/>
        <v>4.7202797202797284E-2</v>
      </c>
    </row>
    <row r="848" spans="1:5" x14ac:dyDescent="0.35">
      <c r="A848" s="2">
        <v>42865</v>
      </c>
      <c r="B848" s="1">
        <v>972.56</v>
      </c>
      <c r="C848" s="3">
        <f t="shared" si="26"/>
        <v>8.325298331829982E-3</v>
      </c>
      <c r="D848" s="1">
        <v>25.13</v>
      </c>
      <c r="E848" s="3">
        <f t="shared" si="27"/>
        <v>4.8831385642737819E-2</v>
      </c>
    </row>
    <row r="849" spans="1:5" x14ac:dyDescent="0.35">
      <c r="A849" s="2">
        <v>42866</v>
      </c>
      <c r="B849" s="1">
        <v>961.75</v>
      </c>
      <c r="C849" s="3">
        <f t="shared" si="26"/>
        <v>-1.1114995475857476E-2</v>
      </c>
      <c r="D849" s="1">
        <v>25.21</v>
      </c>
      <c r="E849" s="3">
        <f t="shared" si="27"/>
        <v>3.1834460803820872E-3</v>
      </c>
    </row>
    <row r="850" spans="1:5" x14ac:dyDescent="0.35">
      <c r="A850" s="2">
        <v>42867</v>
      </c>
      <c r="B850" s="1">
        <v>960.79</v>
      </c>
      <c r="C850" s="3">
        <f t="shared" si="26"/>
        <v>-9.9818040031196911E-4</v>
      </c>
      <c r="D850" s="1">
        <v>25.27</v>
      </c>
      <c r="E850" s="3">
        <f t="shared" si="27"/>
        <v>2.3800079333597271E-3</v>
      </c>
    </row>
    <row r="851" spans="1:5" x14ac:dyDescent="0.35">
      <c r="A851" s="2">
        <v>42870</v>
      </c>
      <c r="B851" s="1">
        <v>966.95</v>
      </c>
      <c r="C851" s="3">
        <f t="shared" si="26"/>
        <v>6.411390626463725E-3</v>
      </c>
      <c r="D851" s="1">
        <v>25.59</v>
      </c>
      <c r="E851" s="3">
        <f t="shared" si="27"/>
        <v>1.2663237039968354E-2</v>
      </c>
    </row>
    <row r="852" spans="1:5" x14ac:dyDescent="0.35">
      <c r="A852" s="2">
        <v>42871</v>
      </c>
      <c r="B852" s="1">
        <v>972.46</v>
      </c>
      <c r="C852" s="3">
        <f t="shared" si="26"/>
        <v>5.6983297998862304E-3</v>
      </c>
      <c r="D852" s="1">
        <v>25.55</v>
      </c>
      <c r="E852" s="3">
        <f t="shared" si="27"/>
        <v>-1.5631105900742145E-3</v>
      </c>
    </row>
    <row r="853" spans="1:5" x14ac:dyDescent="0.35">
      <c r="A853" s="2">
        <v>42872</v>
      </c>
      <c r="B853" s="1">
        <v>968.39</v>
      </c>
      <c r="C853" s="3">
        <f t="shared" si="26"/>
        <v>-4.1852621187504369E-3</v>
      </c>
      <c r="D853" s="1">
        <v>25.01</v>
      </c>
      <c r="E853" s="3">
        <f t="shared" si="27"/>
        <v>-2.1135029354207403E-2</v>
      </c>
    </row>
    <row r="854" spans="1:5" x14ac:dyDescent="0.35">
      <c r="A854" s="2">
        <v>42873</v>
      </c>
      <c r="B854" s="1">
        <v>962.44</v>
      </c>
      <c r="C854" s="3">
        <f t="shared" si="26"/>
        <v>-6.1442187548404383E-3</v>
      </c>
      <c r="D854" s="1">
        <v>25.05</v>
      </c>
      <c r="E854" s="3">
        <f t="shared" si="27"/>
        <v>1.5993602558976067E-3</v>
      </c>
    </row>
    <row r="855" spans="1:5" x14ac:dyDescent="0.35">
      <c r="A855" s="2">
        <v>42877</v>
      </c>
      <c r="B855" s="1">
        <v>974.59</v>
      </c>
      <c r="C855" s="3">
        <f t="shared" si="26"/>
        <v>1.2624163584223408E-2</v>
      </c>
      <c r="D855" s="1">
        <v>25.27</v>
      </c>
      <c r="E855" s="3">
        <f t="shared" si="27"/>
        <v>8.7824351297404735E-3</v>
      </c>
    </row>
    <row r="856" spans="1:5" x14ac:dyDescent="0.35">
      <c r="A856" s="2">
        <v>42878</v>
      </c>
      <c r="B856" s="1">
        <v>987.49</v>
      </c>
      <c r="C856" s="3">
        <f t="shared" si="26"/>
        <v>1.3236335279450822E-2</v>
      </c>
      <c r="D856" s="1">
        <v>25.49</v>
      </c>
      <c r="E856" s="3">
        <f t="shared" si="27"/>
        <v>8.7059754649781908E-3</v>
      </c>
    </row>
    <row r="857" spans="1:5" x14ac:dyDescent="0.35">
      <c r="A857" s="2">
        <v>42879</v>
      </c>
      <c r="B857" s="1">
        <v>993.26</v>
      </c>
      <c r="C857" s="3">
        <f t="shared" si="26"/>
        <v>5.8430971452875288E-3</v>
      </c>
      <c r="D857" s="1">
        <v>24.95</v>
      </c>
      <c r="E857" s="3">
        <f t="shared" si="27"/>
        <v>-2.1184778344448773E-2</v>
      </c>
    </row>
    <row r="858" spans="1:5" x14ac:dyDescent="0.35">
      <c r="A858" s="2">
        <v>42880</v>
      </c>
      <c r="B858" s="1">
        <v>987.65</v>
      </c>
      <c r="C858" s="3">
        <f t="shared" si="26"/>
        <v>-5.6480679781728991E-3</v>
      </c>
      <c r="D858" s="1">
        <v>25.21</v>
      </c>
      <c r="E858" s="3">
        <f t="shared" si="27"/>
        <v>1.0420841683366796E-2</v>
      </c>
    </row>
    <row r="859" spans="1:5" x14ac:dyDescent="0.35">
      <c r="A859" s="2">
        <v>42881</v>
      </c>
      <c r="B859" s="1">
        <v>986.01</v>
      </c>
      <c r="C859" s="3">
        <f t="shared" si="26"/>
        <v>-1.6605072647192694E-3</v>
      </c>
      <c r="D859" s="1">
        <v>25.31</v>
      </c>
      <c r="E859" s="3">
        <f t="shared" si="27"/>
        <v>3.9666798889328786E-3</v>
      </c>
    </row>
    <row r="860" spans="1:5" x14ac:dyDescent="0.35">
      <c r="A860" s="2">
        <v>42884</v>
      </c>
      <c r="B860" s="1">
        <v>987.93</v>
      </c>
      <c r="C860" s="3">
        <f t="shared" si="26"/>
        <v>1.9472419143821656E-3</v>
      </c>
      <c r="D860" s="1">
        <v>25.25</v>
      </c>
      <c r="E860" s="3">
        <f t="shared" si="27"/>
        <v>-2.3706045041485073E-3</v>
      </c>
    </row>
    <row r="861" spans="1:5" x14ac:dyDescent="0.35">
      <c r="A861" s="2">
        <v>42885</v>
      </c>
      <c r="B861" s="1">
        <v>984.45</v>
      </c>
      <c r="C861" s="3">
        <f t="shared" si="26"/>
        <v>-3.5225167775043828E-3</v>
      </c>
      <c r="D861" s="1">
        <v>25.39</v>
      </c>
      <c r="E861" s="3">
        <f t="shared" si="27"/>
        <v>5.5445544554455668E-3</v>
      </c>
    </row>
    <row r="862" spans="1:5" x14ac:dyDescent="0.35">
      <c r="A862" s="2">
        <v>42886</v>
      </c>
      <c r="B862" s="1">
        <v>985.96</v>
      </c>
      <c r="C862" s="3">
        <f t="shared" si="26"/>
        <v>1.5338513891005037E-3</v>
      </c>
      <c r="D862" s="1">
        <v>25.05</v>
      </c>
      <c r="E862" s="3">
        <f t="shared" si="27"/>
        <v>-1.3391098857818032E-2</v>
      </c>
    </row>
    <row r="863" spans="1:5" x14ac:dyDescent="0.35">
      <c r="A863" s="2">
        <v>42887</v>
      </c>
      <c r="B863" s="1">
        <v>984.36</v>
      </c>
      <c r="C863" s="3">
        <f t="shared" si="26"/>
        <v>-1.6227838857560373E-3</v>
      </c>
      <c r="D863" s="1">
        <v>25.49</v>
      </c>
      <c r="E863" s="3">
        <f t="shared" si="27"/>
        <v>1.7564870259480947E-2</v>
      </c>
    </row>
    <row r="864" spans="1:5" x14ac:dyDescent="0.35">
      <c r="A864" s="2">
        <v>42888</v>
      </c>
      <c r="B864" s="1">
        <v>998.87</v>
      </c>
      <c r="C864" s="3">
        <f t="shared" si="26"/>
        <v>1.4740542078101498E-2</v>
      </c>
      <c r="D864" s="1">
        <v>26.07</v>
      </c>
      <c r="E864" s="3">
        <f t="shared" si="27"/>
        <v>2.2754021184778418E-2</v>
      </c>
    </row>
    <row r="865" spans="1:5" x14ac:dyDescent="0.35">
      <c r="A865" s="2">
        <v>42891</v>
      </c>
      <c r="B865" s="1">
        <v>992.37</v>
      </c>
      <c r="C865" s="3">
        <f t="shared" si="26"/>
        <v>-6.5073533092394409E-3</v>
      </c>
      <c r="D865" s="1">
        <v>25.81</v>
      </c>
      <c r="E865" s="3">
        <f t="shared" si="27"/>
        <v>-9.9731492136556025E-3</v>
      </c>
    </row>
    <row r="866" spans="1:5" x14ac:dyDescent="0.35">
      <c r="A866" s="2">
        <v>42892</v>
      </c>
      <c r="B866" s="1">
        <v>993.63</v>
      </c>
      <c r="C866" s="3">
        <f t="shared" si="26"/>
        <v>1.2696877172828592E-3</v>
      </c>
      <c r="D866" s="1">
        <v>25.63</v>
      </c>
      <c r="E866" s="3">
        <f t="shared" si="27"/>
        <v>-6.9740410693529533E-3</v>
      </c>
    </row>
    <row r="867" spans="1:5" x14ac:dyDescent="0.35">
      <c r="A867" s="2">
        <v>42893</v>
      </c>
      <c r="B867" s="1">
        <v>986.58</v>
      </c>
      <c r="C867" s="3">
        <f t="shared" si="26"/>
        <v>-7.0951964010748008E-3</v>
      </c>
      <c r="D867" s="1">
        <v>25.31</v>
      </c>
      <c r="E867" s="3">
        <f t="shared" si="27"/>
        <v>-1.2485368708544687E-2</v>
      </c>
    </row>
    <row r="868" spans="1:5" x14ac:dyDescent="0.35">
      <c r="A868" s="2">
        <v>42894</v>
      </c>
      <c r="B868" s="1">
        <v>990.36</v>
      </c>
      <c r="C868" s="3">
        <f t="shared" si="26"/>
        <v>3.8314176245210448E-3</v>
      </c>
      <c r="D868" s="1">
        <v>25.75</v>
      </c>
      <c r="E868" s="3">
        <f t="shared" si="27"/>
        <v>1.7384433030422808E-2</v>
      </c>
    </row>
    <row r="869" spans="1:5" x14ac:dyDescent="0.35">
      <c r="A869" s="2">
        <v>42895</v>
      </c>
      <c r="B869" s="1">
        <v>999.72</v>
      </c>
      <c r="C869" s="3">
        <f t="shared" si="26"/>
        <v>9.4511086877499227E-3</v>
      </c>
      <c r="D869" s="1">
        <v>25.77</v>
      </c>
      <c r="E869" s="3">
        <f t="shared" si="27"/>
        <v>7.7669902912619706E-4</v>
      </c>
    </row>
    <row r="870" spans="1:5" x14ac:dyDescent="0.35">
      <c r="A870" s="2">
        <v>42898</v>
      </c>
      <c r="B870" s="4">
        <v>1004.75</v>
      </c>
      <c r="C870" s="3">
        <f t="shared" si="26"/>
        <v>5.0314087944624223E-3</v>
      </c>
      <c r="D870" s="1">
        <v>25.96</v>
      </c>
      <c r="E870" s="3">
        <f t="shared" si="27"/>
        <v>7.3729142413659788E-3</v>
      </c>
    </row>
    <row r="871" spans="1:5" x14ac:dyDescent="0.35">
      <c r="A871" s="2">
        <v>42899</v>
      </c>
      <c r="B871" s="4">
        <v>1003.59</v>
      </c>
      <c r="C871" s="3">
        <f t="shared" si="26"/>
        <v>-1.1545160487683186E-3</v>
      </c>
      <c r="D871" s="1">
        <v>26.14</v>
      </c>
      <c r="E871" s="3">
        <f t="shared" si="27"/>
        <v>6.933744221879804E-3</v>
      </c>
    </row>
    <row r="872" spans="1:5" x14ac:dyDescent="0.35">
      <c r="A872" s="2">
        <v>42900</v>
      </c>
      <c r="B872" s="4">
        <v>1006.77</v>
      </c>
      <c r="C872" s="3">
        <f t="shared" si="26"/>
        <v>3.1686246375511413E-3</v>
      </c>
      <c r="D872" s="1">
        <v>26.32</v>
      </c>
      <c r="E872" s="3">
        <f t="shared" si="27"/>
        <v>6.885998469778107E-3</v>
      </c>
    </row>
    <row r="873" spans="1:5" x14ac:dyDescent="0.35">
      <c r="A873" s="2">
        <v>42901</v>
      </c>
      <c r="B873" s="1">
        <v>998.18</v>
      </c>
      <c r="C873" s="3">
        <f t="shared" si="26"/>
        <v>-8.5322367571540984E-3</v>
      </c>
      <c r="D873" s="1">
        <v>26.32</v>
      </c>
      <c r="E873" s="3">
        <f t="shared" si="27"/>
        <v>0</v>
      </c>
    </row>
    <row r="874" spans="1:5" x14ac:dyDescent="0.35">
      <c r="A874" s="2">
        <v>42902</v>
      </c>
      <c r="B874" s="1">
        <v>992.8</v>
      </c>
      <c r="C874" s="3">
        <f t="shared" si="26"/>
        <v>-5.3898094532048284E-3</v>
      </c>
      <c r="D874" s="1">
        <v>25.98</v>
      </c>
      <c r="E874" s="3">
        <f t="shared" si="27"/>
        <v>-1.2917933130699083E-2</v>
      </c>
    </row>
    <row r="875" spans="1:5" x14ac:dyDescent="0.35">
      <c r="A875" s="2">
        <v>42905</v>
      </c>
      <c r="B875" s="4">
        <v>1003.78</v>
      </c>
      <c r="C875" s="3">
        <f t="shared" si="26"/>
        <v>1.1059629331184548E-2</v>
      </c>
      <c r="D875" s="1">
        <v>26</v>
      </c>
      <c r="E875" s="3">
        <f t="shared" si="27"/>
        <v>7.6982294072361714E-4</v>
      </c>
    </row>
    <row r="876" spans="1:5" x14ac:dyDescent="0.35">
      <c r="A876" s="2">
        <v>42906</v>
      </c>
      <c r="B876" s="4">
        <v>1003.16</v>
      </c>
      <c r="C876" s="3">
        <f t="shared" si="26"/>
        <v>-6.1766522544781188E-4</v>
      </c>
      <c r="D876" s="1">
        <v>26.22</v>
      </c>
      <c r="E876" s="3">
        <f t="shared" si="27"/>
        <v>8.4615384615384179E-3</v>
      </c>
    </row>
    <row r="877" spans="1:5" x14ac:dyDescent="0.35">
      <c r="A877" s="2">
        <v>42907</v>
      </c>
      <c r="B877" s="4">
        <v>1004.14</v>
      </c>
      <c r="C877" s="3">
        <f t="shared" si="26"/>
        <v>9.7691295506202223E-4</v>
      </c>
      <c r="D877" s="1">
        <v>26.02</v>
      </c>
      <c r="E877" s="3">
        <f t="shared" si="27"/>
        <v>-7.6277650648359759E-3</v>
      </c>
    </row>
    <row r="878" spans="1:5" x14ac:dyDescent="0.35">
      <c r="A878" s="2">
        <v>42908</v>
      </c>
      <c r="B878" s="4">
        <v>1010.78</v>
      </c>
      <c r="C878" s="3">
        <f t="shared" si="26"/>
        <v>6.6126237377258012E-3</v>
      </c>
      <c r="D878" s="1">
        <v>26.34</v>
      </c>
      <c r="E878" s="3">
        <f t="shared" si="27"/>
        <v>1.2298232129131448E-2</v>
      </c>
    </row>
    <row r="879" spans="1:5" x14ac:dyDescent="0.35">
      <c r="A879" s="2">
        <v>42909</v>
      </c>
      <c r="B879" s="4">
        <v>1006.79</v>
      </c>
      <c r="C879" s="3">
        <f t="shared" si="26"/>
        <v>-3.9474465264449331E-3</v>
      </c>
      <c r="D879" s="1">
        <v>26.36</v>
      </c>
      <c r="E879" s="3">
        <f t="shared" si="27"/>
        <v>7.5930144267272485E-4</v>
      </c>
    </row>
    <row r="880" spans="1:5" x14ac:dyDescent="0.35">
      <c r="A880" s="2">
        <v>42914</v>
      </c>
      <c r="B880" s="4">
        <v>1016.23</v>
      </c>
      <c r="C880" s="3">
        <f t="shared" si="26"/>
        <v>9.3763346874721192E-3</v>
      </c>
      <c r="D880" s="1">
        <v>26.24</v>
      </c>
      <c r="E880" s="3">
        <f t="shared" si="27"/>
        <v>-4.5523520485584593E-3</v>
      </c>
    </row>
    <row r="881" spans="1:5" x14ac:dyDescent="0.35">
      <c r="A881" s="2">
        <v>42915</v>
      </c>
      <c r="B881" s="4">
        <v>1012.23</v>
      </c>
      <c r="C881" s="3">
        <f t="shared" si="26"/>
        <v>-3.9361168239473348E-3</v>
      </c>
      <c r="D881" s="1">
        <v>26.12</v>
      </c>
      <c r="E881" s="3">
        <f t="shared" si="27"/>
        <v>-4.5731707317072197E-3</v>
      </c>
    </row>
    <row r="882" spans="1:5" x14ac:dyDescent="0.35">
      <c r="A882" s="2">
        <v>42916</v>
      </c>
      <c r="B882" s="4">
        <v>1014.91</v>
      </c>
      <c r="C882" s="3">
        <f t="shared" si="26"/>
        <v>2.6476196121434357E-3</v>
      </c>
      <c r="D882" s="1">
        <v>26.42</v>
      </c>
      <c r="E882" s="3">
        <f t="shared" si="27"/>
        <v>1.148545176110263E-2</v>
      </c>
    </row>
    <row r="883" spans="1:5" x14ac:dyDescent="0.35">
      <c r="A883" s="2">
        <v>42919</v>
      </c>
      <c r="B883" s="4">
        <v>1015.91</v>
      </c>
      <c r="C883" s="3">
        <f t="shared" si="26"/>
        <v>9.8530904218108021E-4</v>
      </c>
      <c r="D883" s="1">
        <v>26.2</v>
      </c>
      <c r="E883" s="3">
        <f t="shared" si="27"/>
        <v>-8.3270249810750343E-3</v>
      </c>
    </row>
    <row r="884" spans="1:5" x14ac:dyDescent="0.35">
      <c r="A884" s="2">
        <v>42920</v>
      </c>
      <c r="B884" s="4">
        <v>1022.75</v>
      </c>
      <c r="C884" s="3">
        <f t="shared" si="26"/>
        <v>6.7328798810918607E-3</v>
      </c>
      <c r="D884" s="1">
        <v>26.08</v>
      </c>
      <c r="E884" s="3">
        <f t="shared" si="27"/>
        <v>-4.5801526717557635E-3</v>
      </c>
    </row>
    <row r="885" spans="1:5" x14ac:dyDescent="0.35">
      <c r="A885" s="2">
        <v>42921</v>
      </c>
      <c r="B885" s="4">
        <v>1017.99</v>
      </c>
      <c r="C885" s="3">
        <f t="shared" si="26"/>
        <v>-4.65411879736005E-3</v>
      </c>
      <c r="D885" s="1">
        <v>26.3</v>
      </c>
      <c r="E885" s="3">
        <f t="shared" si="27"/>
        <v>8.4355828220859831E-3</v>
      </c>
    </row>
    <row r="886" spans="1:5" x14ac:dyDescent="0.35">
      <c r="A886" s="2">
        <v>42922</v>
      </c>
      <c r="B886" s="4">
        <v>1016.59</v>
      </c>
      <c r="C886" s="3">
        <f t="shared" si="26"/>
        <v>-1.3752590889890639E-3</v>
      </c>
      <c r="D886" s="1">
        <v>26.46</v>
      </c>
      <c r="E886" s="3">
        <f t="shared" si="27"/>
        <v>6.0836501901140733E-3</v>
      </c>
    </row>
    <row r="887" spans="1:5" x14ac:dyDescent="0.35">
      <c r="A887" s="2">
        <v>42923</v>
      </c>
      <c r="B887" s="4">
        <v>1011.56</v>
      </c>
      <c r="C887" s="3">
        <f t="shared" si="26"/>
        <v>-4.9479141049981667E-3</v>
      </c>
      <c r="D887" s="1">
        <v>26.08</v>
      </c>
      <c r="E887" s="3">
        <f t="shared" si="27"/>
        <v>-1.4361300075585885E-2</v>
      </c>
    </row>
    <row r="888" spans="1:5" x14ac:dyDescent="0.35">
      <c r="A888" s="2">
        <v>42926</v>
      </c>
      <c r="B888" s="4">
        <v>1021.73</v>
      </c>
      <c r="C888" s="3">
        <f t="shared" si="26"/>
        <v>1.0053778322590922E-2</v>
      </c>
      <c r="D888" s="1">
        <v>25.96</v>
      </c>
      <c r="E888" s="3">
        <f t="shared" si="27"/>
        <v>-4.601226993864933E-3</v>
      </c>
    </row>
    <row r="889" spans="1:5" x14ac:dyDescent="0.35">
      <c r="A889" s="2">
        <v>42927</v>
      </c>
      <c r="B889" s="4">
        <v>1041.6400000000001</v>
      </c>
      <c r="C889" s="3">
        <f t="shared" si="26"/>
        <v>1.9486557113914716E-2</v>
      </c>
      <c r="D889" s="1">
        <v>26.18</v>
      </c>
      <c r="E889" s="3">
        <f t="shared" si="27"/>
        <v>8.4745762711863973E-3</v>
      </c>
    </row>
    <row r="890" spans="1:5" x14ac:dyDescent="0.35">
      <c r="A890" s="2">
        <v>42928</v>
      </c>
      <c r="B890" s="4">
        <v>1047.77</v>
      </c>
      <c r="C890" s="3">
        <f t="shared" si="26"/>
        <v>5.8849506547366476E-3</v>
      </c>
      <c r="D890" s="1">
        <v>26.62</v>
      </c>
      <c r="E890" s="3">
        <f t="shared" si="27"/>
        <v>1.6806722689075678E-2</v>
      </c>
    </row>
    <row r="891" spans="1:5" x14ac:dyDescent="0.35">
      <c r="A891" s="2">
        <v>42929</v>
      </c>
      <c r="B891" s="4">
        <v>1051.69</v>
      </c>
      <c r="C891" s="3">
        <f t="shared" si="26"/>
        <v>3.7412790975119279E-3</v>
      </c>
      <c r="D891" s="1">
        <v>26.73</v>
      </c>
      <c r="E891" s="3">
        <f t="shared" si="27"/>
        <v>4.1322314049586561E-3</v>
      </c>
    </row>
    <row r="892" spans="1:5" x14ac:dyDescent="0.35">
      <c r="A892" s="2">
        <v>42930</v>
      </c>
      <c r="B892" s="4">
        <v>1060.6199999999999</v>
      </c>
      <c r="C892" s="3">
        <f t="shared" si="26"/>
        <v>8.4910952847320371E-3</v>
      </c>
      <c r="D892" s="1">
        <v>27.37</v>
      </c>
      <c r="E892" s="3">
        <f t="shared" si="27"/>
        <v>2.3943135054246185E-2</v>
      </c>
    </row>
    <row r="893" spans="1:5" x14ac:dyDescent="0.35">
      <c r="A893" s="2">
        <v>42933</v>
      </c>
      <c r="B893" s="4">
        <v>1070.9000000000001</v>
      </c>
      <c r="C893" s="3">
        <f t="shared" si="26"/>
        <v>9.6924440421642076E-3</v>
      </c>
      <c r="D893" s="1">
        <v>27.39</v>
      </c>
      <c r="E893" s="3">
        <f t="shared" si="27"/>
        <v>7.3072707343805525E-4</v>
      </c>
    </row>
    <row r="894" spans="1:5" x14ac:dyDescent="0.35">
      <c r="A894" s="2">
        <v>42934</v>
      </c>
      <c r="B894" s="4">
        <v>1066.29</v>
      </c>
      <c r="C894" s="3">
        <f t="shared" si="26"/>
        <v>-4.3047903632459864E-3</v>
      </c>
      <c r="D894" s="1">
        <v>27.33</v>
      </c>
      <c r="E894" s="3">
        <f t="shared" si="27"/>
        <v>-2.1905805038335987E-3</v>
      </c>
    </row>
    <row r="895" spans="1:5" x14ac:dyDescent="0.35">
      <c r="A895" s="2">
        <v>42935</v>
      </c>
      <c r="B895" s="4">
        <v>1082.6099999999999</v>
      </c>
      <c r="C895" s="3">
        <f t="shared" si="26"/>
        <v>1.5305404721042059E-2</v>
      </c>
      <c r="D895" s="1">
        <v>27.9</v>
      </c>
      <c r="E895" s="3">
        <f t="shared" si="27"/>
        <v>2.0856201975850724E-2</v>
      </c>
    </row>
    <row r="896" spans="1:5" x14ac:dyDescent="0.35">
      <c r="A896" s="2">
        <v>42936</v>
      </c>
      <c r="B896" s="4">
        <v>1076.1600000000001</v>
      </c>
      <c r="C896" s="3">
        <f t="shared" si="26"/>
        <v>-5.9578241471996548E-3</v>
      </c>
      <c r="D896" s="1">
        <v>27.76</v>
      </c>
      <c r="E896" s="3">
        <f t="shared" si="27"/>
        <v>-5.0179211469532983E-3</v>
      </c>
    </row>
    <row r="897" spans="1:5" x14ac:dyDescent="0.35">
      <c r="A897" s="2">
        <v>42937</v>
      </c>
      <c r="B897" s="4">
        <v>1077.48</v>
      </c>
      <c r="C897" s="3">
        <f t="shared" si="26"/>
        <v>1.2265834076716623E-3</v>
      </c>
      <c r="D897" s="1">
        <v>27.82</v>
      </c>
      <c r="E897" s="3">
        <f t="shared" si="27"/>
        <v>2.1613832853025474E-3</v>
      </c>
    </row>
    <row r="898" spans="1:5" x14ac:dyDescent="0.35">
      <c r="A898" s="2">
        <v>42940</v>
      </c>
      <c r="B898" s="4">
        <v>1076.8599999999999</v>
      </c>
      <c r="C898" s="3">
        <f t="shared" si="26"/>
        <v>-5.7541671307135005E-4</v>
      </c>
      <c r="D898" s="1">
        <v>27.64</v>
      </c>
      <c r="E898" s="3">
        <f t="shared" si="27"/>
        <v>-6.4701653486700112E-3</v>
      </c>
    </row>
    <row r="899" spans="1:5" x14ac:dyDescent="0.35">
      <c r="A899" s="2">
        <v>42941</v>
      </c>
      <c r="B899" s="4">
        <v>1080.31</v>
      </c>
      <c r="C899" s="3">
        <f t="shared" ref="C899:C962" si="28">(B899-B898)/B898</f>
        <v>3.2037590773174281E-3</v>
      </c>
      <c r="D899" s="1">
        <v>27.66</v>
      </c>
      <c r="E899" s="3">
        <f t="shared" ref="E899:E962" si="29">(D899-D898)/D898</f>
        <v>7.2358900144716255E-4</v>
      </c>
    </row>
    <row r="900" spans="1:5" x14ac:dyDescent="0.35">
      <c r="A900" s="2">
        <v>42942</v>
      </c>
      <c r="B900" s="4">
        <v>1082.42</v>
      </c>
      <c r="C900" s="3">
        <f t="shared" si="28"/>
        <v>1.9531430793014296E-3</v>
      </c>
      <c r="D900" s="1">
        <v>27.56</v>
      </c>
      <c r="E900" s="3">
        <f t="shared" si="29"/>
        <v>-3.6153289949385908E-3</v>
      </c>
    </row>
    <row r="901" spans="1:5" x14ac:dyDescent="0.35">
      <c r="A901" s="2">
        <v>42943</v>
      </c>
      <c r="B901" s="4">
        <v>1093.77</v>
      </c>
      <c r="C901" s="3">
        <f t="shared" si="28"/>
        <v>1.0485763382051245E-2</v>
      </c>
      <c r="D901" s="1">
        <v>27.78</v>
      </c>
      <c r="E901" s="3">
        <f t="shared" si="29"/>
        <v>7.9825834542816554E-3</v>
      </c>
    </row>
    <row r="902" spans="1:5" x14ac:dyDescent="0.35">
      <c r="A902" s="2">
        <v>42944</v>
      </c>
      <c r="B902" s="4">
        <v>1087.08</v>
      </c>
      <c r="C902" s="3">
        <f t="shared" si="28"/>
        <v>-6.1164595847390717E-3</v>
      </c>
      <c r="D902" s="1">
        <v>27.8</v>
      </c>
      <c r="E902" s="3">
        <f t="shared" si="29"/>
        <v>7.1994240460761597E-4</v>
      </c>
    </row>
    <row r="903" spans="1:5" x14ac:dyDescent="0.35">
      <c r="A903" s="2">
        <v>42947</v>
      </c>
      <c r="B903" s="4">
        <v>1085.82</v>
      </c>
      <c r="C903" s="3">
        <f t="shared" si="28"/>
        <v>-1.1590683298377221E-3</v>
      </c>
      <c r="D903" s="1">
        <v>27.78</v>
      </c>
      <c r="E903" s="3">
        <f t="shared" si="29"/>
        <v>-7.194244604316393E-4</v>
      </c>
    </row>
    <row r="904" spans="1:5" x14ac:dyDescent="0.35">
      <c r="A904" s="2">
        <v>42948</v>
      </c>
      <c r="B904" s="4">
        <v>1072.1199999999999</v>
      </c>
      <c r="C904" s="3">
        <f t="shared" si="28"/>
        <v>-1.2617192536516223E-2</v>
      </c>
      <c r="D904" s="1">
        <v>28.06</v>
      </c>
      <c r="E904" s="3">
        <f t="shared" si="29"/>
        <v>1.0079193664506752E-2</v>
      </c>
    </row>
    <row r="905" spans="1:5" x14ac:dyDescent="0.35">
      <c r="A905" s="2">
        <v>42949</v>
      </c>
      <c r="B905" s="4">
        <v>1075.8399999999999</v>
      </c>
      <c r="C905" s="3">
        <f t="shared" si="28"/>
        <v>3.4697608476663318E-3</v>
      </c>
      <c r="D905" s="1">
        <v>28.26</v>
      </c>
      <c r="E905" s="3">
        <f t="shared" si="29"/>
        <v>7.1275837491091539E-3</v>
      </c>
    </row>
    <row r="906" spans="1:5" x14ac:dyDescent="0.35">
      <c r="A906" s="2">
        <v>42950</v>
      </c>
      <c r="B906" s="4">
        <v>1081.7</v>
      </c>
      <c r="C906" s="3">
        <f t="shared" si="28"/>
        <v>5.4469066032124926E-3</v>
      </c>
      <c r="D906" s="1">
        <v>27.86</v>
      </c>
      <c r="E906" s="3">
        <f t="shared" si="29"/>
        <v>-1.4154281670205313E-2</v>
      </c>
    </row>
    <row r="907" spans="1:5" x14ac:dyDescent="0.35">
      <c r="A907" s="2">
        <v>42951</v>
      </c>
      <c r="B907" s="4">
        <v>1095.01</v>
      </c>
      <c r="C907" s="3">
        <f t="shared" si="28"/>
        <v>1.23047055560691E-2</v>
      </c>
      <c r="D907" s="1">
        <v>28.31</v>
      </c>
      <c r="E907" s="3">
        <f t="shared" si="29"/>
        <v>1.6152189519023665E-2</v>
      </c>
    </row>
    <row r="908" spans="1:5" x14ac:dyDescent="0.35">
      <c r="A908" s="2">
        <v>42954</v>
      </c>
      <c r="B908" s="4">
        <v>1107.3699999999999</v>
      </c>
      <c r="C908" s="3">
        <f t="shared" si="28"/>
        <v>1.1287568150062465E-2</v>
      </c>
      <c r="D908" s="1">
        <v>28.53</v>
      </c>
      <c r="E908" s="3">
        <f t="shared" si="29"/>
        <v>7.771105616390054E-3</v>
      </c>
    </row>
    <row r="909" spans="1:5" x14ac:dyDescent="0.35">
      <c r="A909" s="2">
        <v>42955</v>
      </c>
      <c r="B909" s="4">
        <v>1105.79</v>
      </c>
      <c r="C909" s="3">
        <f t="shared" si="28"/>
        <v>-1.4268040492337046E-3</v>
      </c>
      <c r="D909" s="1">
        <v>27.8</v>
      </c>
      <c r="E909" s="3">
        <f t="shared" si="29"/>
        <v>-2.558710129688049E-2</v>
      </c>
    </row>
    <row r="910" spans="1:5" x14ac:dyDescent="0.35">
      <c r="A910" s="2">
        <v>42956</v>
      </c>
      <c r="B910" s="4">
        <v>1097.1600000000001</v>
      </c>
      <c r="C910" s="3">
        <f t="shared" si="28"/>
        <v>-7.8043751526057229E-3</v>
      </c>
      <c r="D910" s="1">
        <v>27.74</v>
      </c>
      <c r="E910" s="3">
        <f t="shared" si="29"/>
        <v>-2.1582733812950459E-3</v>
      </c>
    </row>
    <row r="911" spans="1:5" x14ac:dyDescent="0.35">
      <c r="A911" s="2">
        <v>42957</v>
      </c>
      <c r="B911" s="4">
        <v>1088.1099999999999</v>
      </c>
      <c r="C911" s="3">
        <f t="shared" si="28"/>
        <v>-8.2485690327756944E-3</v>
      </c>
      <c r="D911" s="1">
        <v>27.66</v>
      </c>
      <c r="E911" s="3">
        <f t="shared" si="29"/>
        <v>-2.8839221341023179E-3</v>
      </c>
    </row>
    <row r="912" spans="1:5" x14ac:dyDescent="0.35">
      <c r="A912" s="2">
        <v>42958</v>
      </c>
      <c r="B912" s="4">
        <v>1079.78</v>
      </c>
      <c r="C912" s="3">
        <f t="shared" si="28"/>
        <v>-7.6554760088593321E-3</v>
      </c>
      <c r="D912" s="1">
        <v>27.5</v>
      </c>
      <c r="E912" s="3">
        <f t="shared" si="29"/>
        <v>-5.7845263919016681E-3</v>
      </c>
    </row>
    <row r="913" spans="1:5" x14ac:dyDescent="0.35">
      <c r="A913" s="2">
        <v>42961</v>
      </c>
      <c r="B913" s="4">
        <v>1105.04</v>
      </c>
      <c r="C913" s="3">
        <f t="shared" si="28"/>
        <v>2.3393654262905399E-2</v>
      </c>
      <c r="D913" s="1">
        <v>27.43</v>
      </c>
      <c r="E913" s="3">
        <f t="shared" si="29"/>
        <v>-2.5454545454545556E-3</v>
      </c>
    </row>
    <row r="914" spans="1:5" x14ac:dyDescent="0.35">
      <c r="A914" s="2">
        <v>42962</v>
      </c>
      <c r="B914" s="4">
        <v>1078.8800000000001</v>
      </c>
      <c r="C914" s="3">
        <f t="shared" si="28"/>
        <v>-2.3673351190906987E-2</v>
      </c>
      <c r="D914" s="1">
        <v>28.63</v>
      </c>
      <c r="E914" s="3">
        <f t="shared" si="29"/>
        <v>4.374772147283993E-2</v>
      </c>
    </row>
    <row r="915" spans="1:5" x14ac:dyDescent="0.35">
      <c r="A915" s="2">
        <v>42963</v>
      </c>
      <c r="B915" s="4">
        <v>1077.9000000000001</v>
      </c>
      <c r="C915" s="3">
        <f t="shared" si="28"/>
        <v>-9.0834939937714857E-4</v>
      </c>
      <c r="D915" s="1">
        <v>28.41</v>
      </c>
      <c r="E915" s="3">
        <f t="shared" si="29"/>
        <v>-7.6842472930492099E-3</v>
      </c>
    </row>
    <row r="916" spans="1:5" x14ac:dyDescent="0.35">
      <c r="A916" s="2">
        <v>42964</v>
      </c>
      <c r="B916" s="4">
        <v>1077.72</v>
      </c>
      <c r="C916" s="3">
        <f t="shared" si="28"/>
        <v>-1.669913721124999E-4</v>
      </c>
      <c r="D916" s="1">
        <v>28.55</v>
      </c>
      <c r="E916" s="3">
        <f t="shared" si="29"/>
        <v>4.9278423090461307E-3</v>
      </c>
    </row>
    <row r="917" spans="1:5" x14ac:dyDescent="0.35">
      <c r="A917" s="2">
        <v>42965</v>
      </c>
      <c r="B917" s="4">
        <v>1081.56</v>
      </c>
      <c r="C917" s="3">
        <f t="shared" si="28"/>
        <v>3.5630776082840794E-3</v>
      </c>
      <c r="D917" s="1">
        <v>30.01</v>
      </c>
      <c r="E917" s="3">
        <f t="shared" si="29"/>
        <v>5.1138353765324024E-2</v>
      </c>
    </row>
    <row r="918" spans="1:5" x14ac:dyDescent="0.35">
      <c r="A918" s="2">
        <v>42968</v>
      </c>
      <c r="B918" s="4">
        <v>1095.45</v>
      </c>
      <c r="C918" s="3">
        <f t="shared" si="28"/>
        <v>1.2842560745589798E-2</v>
      </c>
      <c r="D918" s="1">
        <v>29.99</v>
      </c>
      <c r="E918" s="3">
        <f t="shared" si="29"/>
        <v>-6.6644451849393949E-4</v>
      </c>
    </row>
    <row r="919" spans="1:5" x14ac:dyDescent="0.35">
      <c r="A919" s="2">
        <v>42969</v>
      </c>
      <c r="B919" s="4">
        <v>1095.29</v>
      </c>
      <c r="C919" s="3">
        <f t="shared" si="28"/>
        <v>-1.4605869733906783E-4</v>
      </c>
      <c r="D919" s="1">
        <v>30.01</v>
      </c>
      <c r="E919" s="3">
        <f t="shared" si="29"/>
        <v>6.6688896298776681E-4</v>
      </c>
    </row>
    <row r="920" spans="1:5" x14ac:dyDescent="0.35">
      <c r="A920" s="2">
        <v>42970</v>
      </c>
      <c r="B920" s="4">
        <v>1098.5</v>
      </c>
      <c r="C920" s="3">
        <f t="shared" si="28"/>
        <v>2.9307306740680886E-3</v>
      </c>
      <c r="D920" s="1">
        <v>30.37</v>
      </c>
      <c r="E920" s="3">
        <f t="shared" si="29"/>
        <v>1.1996001332889018E-2</v>
      </c>
    </row>
    <row r="921" spans="1:5" x14ac:dyDescent="0.35">
      <c r="A921" s="2">
        <v>42971</v>
      </c>
      <c r="B921" s="4">
        <v>1100.1300000000001</v>
      </c>
      <c r="C921" s="3">
        <f t="shared" si="28"/>
        <v>1.4838416021848968E-3</v>
      </c>
      <c r="D921" s="1">
        <v>29.99</v>
      </c>
      <c r="E921" s="3">
        <f t="shared" si="29"/>
        <v>-1.2512347711557542E-2</v>
      </c>
    </row>
    <row r="922" spans="1:5" x14ac:dyDescent="0.35">
      <c r="A922" s="2">
        <v>42972</v>
      </c>
      <c r="B922" s="4">
        <v>1106.1600000000001</v>
      </c>
      <c r="C922" s="3">
        <f t="shared" si="28"/>
        <v>5.4811704071336771E-3</v>
      </c>
      <c r="D922" s="1">
        <v>30.69</v>
      </c>
      <c r="E922" s="3">
        <f t="shared" si="29"/>
        <v>2.3341113704568286E-2</v>
      </c>
    </row>
    <row r="923" spans="1:5" x14ac:dyDescent="0.35">
      <c r="A923" s="2">
        <v>42975</v>
      </c>
      <c r="B923" s="4">
        <v>1111.8699999999999</v>
      </c>
      <c r="C923" s="3">
        <f t="shared" si="28"/>
        <v>5.1620018803787953E-3</v>
      </c>
      <c r="D923" s="1">
        <v>30.71</v>
      </c>
      <c r="E923" s="3">
        <f t="shared" si="29"/>
        <v>6.5167807103289586E-4</v>
      </c>
    </row>
    <row r="924" spans="1:5" x14ac:dyDescent="0.35">
      <c r="A924" s="2">
        <v>42976</v>
      </c>
      <c r="B924" s="4">
        <v>1113.04</v>
      </c>
      <c r="C924" s="3">
        <f t="shared" si="28"/>
        <v>1.0522812918777132E-3</v>
      </c>
      <c r="D924" s="1">
        <v>30.96</v>
      </c>
      <c r="E924" s="3">
        <f t="shared" si="29"/>
        <v>8.1406707912732006E-3</v>
      </c>
    </row>
    <row r="925" spans="1:5" x14ac:dyDescent="0.35">
      <c r="A925" s="2">
        <v>42978</v>
      </c>
      <c r="B925" s="4">
        <v>1109.3900000000001</v>
      </c>
      <c r="C925" s="3">
        <f t="shared" si="28"/>
        <v>-3.2793071228346365E-3</v>
      </c>
      <c r="D925" s="1">
        <v>30.98</v>
      </c>
      <c r="E925" s="3">
        <f t="shared" si="29"/>
        <v>6.4599483204132993E-4</v>
      </c>
    </row>
    <row r="926" spans="1:5" x14ac:dyDescent="0.35">
      <c r="A926" s="2">
        <v>42983</v>
      </c>
      <c r="B926" s="4">
        <v>1098.07</v>
      </c>
      <c r="C926" s="3">
        <f t="shared" si="28"/>
        <v>-1.0203805695021734E-2</v>
      </c>
      <c r="D926" s="1">
        <v>30.76</v>
      </c>
      <c r="E926" s="3">
        <f t="shared" si="29"/>
        <v>-7.1013557133634232E-3</v>
      </c>
    </row>
    <row r="927" spans="1:5" x14ac:dyDescent="0.35">
      <c r="A927" s="2">
        <v>42984</v>
      </c>
      <c r="B927" s="4">
        <v>1105.67</v>
      </c>
      <c r="C927" s="3">
        <f t="shared" si="28"/>
        <v>6.9212345296749177E-3</v>
      </c>
      <c r="D927" s="1">
        <v>31.34</v>
      </c>
      <c r="E927" s="3">
        <f t="shared" si="29"/>
        <v>1.8855656697009046E-2</v>
      </c>
    </row>
    <row r="928" spans="1:5" x14ac:dyDescent="0.35">
      <c r="A928" s="2">
        <v>42985</v>
      </c>
      <c r="B928" s="4">
        <v>1107.33</v>
      </c>
      <c r="C928" s="3">
        <f t="shared" si="28"/>
        <v>1.5013521213380614E-3</v>
      </c>
      <c r="D928" s="1">
        <v>31.61</v>
      </c>
      <c r="E928" s="3">
        <f t="shared" si="29"/>
        <v>8.6151882578174716E-3</v>
      </c>
    </row>
    <row r="929" spans="1:5" x14ac:dyDescent="0.35">
      <c r="A929" s="2">
        <v>42986</v>
      </c>
      <c r="B929" s="4">
        <v>1095.18</v>
      </c>
      <c r="C929" s="3">
        <f t="shared" si="28"/>
        <v>-1.0972338869171669E-2</v>
      </c>
      <c r="D929" s="1">
        <v>30.76</v>
      </c>
      <c r="E929" s="3">
        <f t="shared" si="29"/>
        <v>-2.6890224612464344E-2</v>
      </c>
    </row>
    <row r="930" spans="1:5" x14ac:dyDescent="0.35">
      <c r="A930" s="2">
        <v>42989</v>
      </c>
      <c r="B930" s="4">
        <v>1105.22</v>
      </c>
      <c r="C930" s="3">
        <f t="shared" si="28"/>
        <v>9.1674427947916904E-3</v>
      </c>
      <c r="D930" s="1">
        <v>30.69</v>
      </c>
      <c r="E930" s="3">
        <f t="shared" si="29"/>
        <v>-2.2756827048114525E-3</v>
      </c>
    </row>
    <row r="931" spans="1:5" x14ac:dyDescent="0.35">
      <c r="A931" s="2">
        <v>42990</v>
      </c>
      <c r="B931" s="4">
        <v>1103.1300000000001</v>
      </c>
      <c r="C931" s="3">
        <f t="shared" si="28"/>
        <v>-1.8910262210237944E-3</v>
      </c>
      <c r="D931" s="1">
        <v>30.47</v>
      </c>
      <c r="E931" s="3">
        <f t="shared" si="29"/>
        <v>-7.1684587813620852E-3</v>
      </c>
    </row>
    <row r="932" spans="1:5" x14ac:dyDescent="0.35">
      <c r="A932" s="2">
        <v>42991</v>
      </c>
      <c r="B932" s="4">
        <v>1093.68</v>
      </c>
      <c r="C932" s="3">
        <f t="shared" si="28"/>
        <v>-8.566533409480338E-3</v>
      </c>
      <c r="D932" s="1">
        <v>30.47</v>
      </c>
      <c r="E932" s="3">
        <f t="shared" si="29"/>
        <v>0</v>
      </c>
    </row>
    <row r="933" spans="1:5" x14ac:dyDescent="0.35">
      <c r="A933" s="2">
        <v>42992</v>
      </c>
      <c r="B933" s="4">
        <v>1093.98</v>
      </c>
      <c r="C933" s="3">
        <f t="shared" si="28"/>
        <v>2.7430326969493315E-4</v>
      </c>
      <c r="D933" s="1">
        <v>30.13</v>
      </c>
      <c r="E933" s="3">
        <f t="shared" si="29"/>
        <v>-1.1158516573679025E-2</v>
      </c>
    </row>
    <row r="934" spans="1:5" x14ac:dyDescent="0.35">
      <c r="A934" s="2">
        <v>42993</v>
      </c>
      <c r="B934" s="4">
        <v>1089.55</v>
      </c>
      <c r="C934" s="3">
        <f t="shared" si="28"/>
        <v>-4.0494341761275927E-3</v>
      </c>
      <c r="D934" s="1">
        <v>29.97</v>
      </c>
      <c r="E934" s="3">
        <f t="shared" si="29"/>
        <v>-5.3103219382675121E-3</v>
      </c>
    </row>
    <row r="935" spans="1:5" x14ac:dyDescent="0.35">
      <c r="A935" s="2">
        <v>42996</v>
      </c>
      <c r="B935" s="4">
        <v>1076.83</v>
      </c>
      <c r="C935" s="3">
        <f t="shared" si="28"/>
        <v>-1.1674544536735375E-2</v>
      </c>
      <c r="D935" s="1">
        <v>30.53</v>
      </c>
      <c r="E935" s="3">
        <f t="shared" si="29"/>
        <v>1.8685352018685427E-2</v>
      </c>
    </row>
    <row r="936" spans="1:5" x14ac:dyDescent="0.35">
      <c r="A936" s="2">
        <v>42997</v>
      </c>
      <c r="B936" s="4">
        <v>1059.99</v>
      </c>
      <c r="C936" s="3">
        <f t="shared" si="28"/>
        <v>-1.5638494469879107E-2</v>
      </c>
      <c r="D936" s="1">
        <v>30.51</v>
      </c>
      <c r="E936" s="3">
        <f t="shared" si="29"/>
        <v>-6.5509335080247532E-4</v>
      </c>
    </row>
    <row r="937" spans="1:5" x14ac:dyDescent="0.35">
      <c r="A937" s="2">
        <v>42998</v>
      </c>
      <c r="B937" s="4">
        <v>1064.2</v>
      </c>
      <c r="C937" s="3">
        <f t="shared" si="28"/>
        <v>3.9717355824111893E-3</v>
      </c>
      <c r="D937" s="1">
        <v>30.78</v>
      </c>
      <c r="E937" s="3">
        <f t="shared" si="29"/>
        <v>8.8495575221238798E-3</v>
      </c>
    </row>
    <row r="938" spans="1:5" x14ac:dyDescent="0.35">
      <c r="A938" s="2">
        <v>42999</v>
      </c>
      <c r="B938" s="4">
        <v>1051.1600000000001</v>
      </c>
      <c r="C938" s="3">
        <f t="shared" si="28"/>
        <v>-1.2253335839127948E-2</v>
      </c>
      <c r="D938" s="1">
        <v>30.57</v>
      </c>
      <c r="E938" s="3">
        <f t="shared" si="29"/>
        <v>-6.8226120857700079E-3</v>
      </c>
    </row>
    <row r="939" spans="1:5" x14ac:dyDescent="0.35">
      <c r="A939" s="2">
        <v>43000</v>
      </c>
      <c r="B939" s="4">
        <v>1052.01</v>
      </c>
      <c r="C939" s="3">
        <f t="shared" si="28"/>
        <v>8.0863046539052946E-4</v>
      </c>
      <c r="D939" s="1">
        <v>31.02</v>
      </c>
      <c r="E939" s="3">
        <f t="shared" si="29"/>
        <v>1.4720314033366022E-2</v>
      </c>
    </row>
    <row r="940" spans="1:5" x14ac:dyDescent="0.35">
      <c r="A940" s="2">
        <v>43003</v>
      </c>
      <c r="B940" s="4">
        <v>1032.31</v>
      </c>
      <c r="C940" s="3">
        <f t="shared" si="28"/>
        <v>-1.8726057737093797E-2</v>
      </c>
      <c r="D940" s="1">
        <v>30.69</v>
      </c>
      <c r="E940" s="3">
        <f t="shared" si="29"/>
        <v>-1.0638297872340371E-2</v>
      </c>
    </row>
    <row r="941" spans="1:5" x14ac:dyDescent="0.35">
      <c r="A941" s="2">
        <v>43004</v>
      </c>
      <c r="B941" s="4">
        <v>1049.67</v>
      </c>
      <c r="C941" s="3">
        <f t="shared" si="28"/>
        <v>1.6816653912100171E-2</v>
      </c>
      <c r="D941" s="1">
        <v>30.11</v>
      </c>
      <c r="E941" s="3">
        <f t="shared" si="29"/>
        <v>-1.8898664059954443E-2</v>
      </c>
    </row>
    <row r="942" spans="1:5" x14ac:dyDescent="0.35">
      <c r="A942" s="2">
        <v>43005</v>
      </c>
      <c r="B942" s="4">
        <v>1023.12</v>
      </c>
      <c r="C942" s="3">
        <f t="shared" si="28"/>
        <v>-2.5293663722884399E-2</v>
      </c>
      <c r="D942" s="1">
        <v>29.66</v>
      </c>
      <c r="E942" s="3">
        <f t="shared" si="29"/>
        <v>-1.494520092992359E-2</v>
      </c>
    </row>
    <row r="943" spans="1:5" x14ac:dyDescent="0.35">
      <c r="A943" s="2">
        <v>43006</v>
      </c>
      <c r="B943" s="4">
        <v>1037.4000000000001</v>
      </c>
      <c r="C943" s="3">
        <f t="shared" si="28"/>
        <v>1.395730706075542E-2</v>
      </c>
      <c r="D943" s="1">
        <v>29.9</v>
      </c>
      <c r="E943" s="3">
        <f t="shared" si="29"/>
        <v>8.0917060013485642E-3</v>
      </c>
    </row>
    <row r="944" spans="1:5" x14ac:dyDescent="0.35">
      <c r="A944" s="2">
        <v>43007</v>
      </c>
      <c r="B944" s="4">
        <v>1040.19</v>
      </c>
      <c r="C944" s="3">
        <f t="shared" si="28"/>
        <v>2.6894158473105487E-3</v>
      </c>
      <c r="D944" s="1">
        <v>30.07</v>
      </c>
      <c r="E944" s="3">
        <f t="shared" si="29"/>
        <v>5.6856187290970474E-3</v>
      </c>
    </row>
    <row r="945" spans="1:5" x14ac:dyDescent="0.35">
      <c r="A945" s="2">
        <v>43010</v>
      </c>
      <c r="B945" s="4">
        <v>1050.52</v>
      </c>
      <c r="C945" s="3">
        <f t="shared" si="28"/>
        <v>9.9308780126706915E-3</v>
      </c>
      <c r="D945" s="1">
        <v>30.23</v>
      </c>
      <c r="E945" s="3">
        <f t="shared" si="29"/>
        <v>5.3209178583305669E-3</v>
      </c>
    </row>
    <row r="946" spans="1:5" x14ac:dyDescent="0.35">
      <c r="A946" s="2">
        <v>43011</v>
      </c>
      <c r="B946" s="4">
        <v>1050.3599999999999</v>
      </c>
      <c r="C946" s="3">
        <f t="shared" si="28"/>
        <v>-1.5230552488299304E-4</v>
      </c>
      <c r="D946" s="1">
        <v>30.03</v>
      </c>
      <c r="E946" s="3">
        <f t="shared" si="29"/>
        <v>-6.6159444260667976E-3</v>
      </c>
    </row>
    <row r="947" spans="1:5" x14ac:dyDescent="0.35">
      <c r="A947" s="2">
        <v>43012</v>
      </c>
      <c r="B947" s="4">
        <v>1056.81</v>
      </c>
      <c r="C947" s="3">
        <f t="shared" si="28"/>
        <v>6.1407517422598402E-3</v>
      </c>
      <c r="D947" s="1">
        <v>29.99</v>
      </c>
      <c r="E947" s="3">
        <f t="shared" si="29"/>
        <v>-1.3320013320014218E-3</v>
      </c>
    </row>
    <row r="948" spans="1:5" x14ac:dyDescent="0.35">
      <c r="A948" s="2">
        <v>43013</v>
      </c>
      <c r="B948" s="4">
        <v>1054.95</v>
      </c>
      <c r="C948" s="3">
        <f t="shared" si="28"/>
        <v>-1.7600136259118479E-3</v>
      </c>
      <c r="D948" s="1">
        <v>29.8</v>
      </c>
      <c r="E948" s="3">
        <f t="shared" si="29"/>
        <v>-6.3354451483827188E-3</v>
      </c>
    </row>
    <row r="949" spans="1:5" x14ac:dyDescent="0.35">
      <c r="A949" s="2">
        <v>43014</v>
      </c>
      <c r="B949" s="4">
        <v>1053.0999999999999</v>
      </c>
      <c r="C949" s="3">
        <f t="shared" si="28"/>
        <v>-1.7536376131571509E-3</v>
      </c>
      <c r="D949" s="1">
        <v>29.66</v>
      </c>
      <c r="E949" s="3">
        <f t="shared" si="29"/>
        <v>-4.6979865771812268E-3</v>
      </c>
    </row>
    <row r="950" spans="1:5" x14ac:dyDescent="0.35">
      <c r="A950" s="2">
        <v>43017</v>
      </c>
      <c r="B950" s="4">
        <v>1024.3900000000001</v>
      </c>
      <c r="C950" s="3">
        <f t="shared" si="28"/>
        <v>-2.7262368246130292E-2</v>
      </c>
      <c r="D950" s="1">
        <v>29.03</v>
      </c>
      <c r="E950" s="3">
        <f t="shared" si="29"/>
        <v>-2.1240728253540089E-2</v>
      </c>
    </row>
    <row r="951" spans="1:5" x14ac:dyDescent="0.35">
      <c r="A951" s="2">
        <v>43018</v>
      </c>
      <c r="B951" s="4">
        <v>1045.3599999999999</v>
      </c>
      <c r="C951" s="3">
        <f t="shared" si="28"/>
        <v>2.0470719159694839E-2</v>
      </c>
      <c r="D951" s="1">
        <v>29.18</v>
      </c>
      <c r="E951" s="3">
        <f t="shared" si="29"/>
        <v>5.1670685497760445E-3</v>
      </c>
    </row>
    <row r="952" spans="1:5" x14ac:dyDescent="0.35">
      <c r="A952" s="2">
        <v>43019</v>
      </c>
      <c r="B952" s="4">
        <v>1049.56</v>
      </c>
      <c r="C952" s="3">
        <f t="shared" si="28"/>
        <v>4.0177546491161377E-3</v>
      </c>
      <c r="D952" s="1">
        <v>30.13</v>
      </c>
      <c r="E952" s="3">
        <f t="shared" si="29"/>
        <v>3.2556545579163786E-2</v>
      </c>
    </row>
    <row r="953" spans="1:5" x14ac:dyDescent="0.35">
      <c r="A953" s="2">
        <v>43020</v>
      </c>
      <c r="B953" s="4">
        <v>1070.02</v>
      </c>
      <c r="C953" s="3">
        <f t="shared" si="28"/>
        <v>1.9493883151034754E-2</v>
      </c>
      <c r="D953" s="1">
        <v>30.53</v>
      </c>
      <c r="E953" s="3">
        <f t="shared" si="29"/>
        <v>1.3275804845668839E-2</v>
      </c>
    </row>
    <row r="954" spans="1:5" x14ac:dyDescent="0.35">
      <c r="A954" s="2">
        <v>43021</v>
      </c>
      <c r="B954" s="4">
        <v>1072.94</v>
      </c>
      <c r="C954" s="3">
        <f t="shared" si="28"/>
        <v>2.7289209547485772E-3</v>
      </c>
      <c r="D954" s="1">
        <v>30.76</v>
      </c>
      <c r="E954" s="3">
        <f t="shared" si="29"/>
        <v>7.5335735342286414E-3</v>
      </c>
    </row>
    <row r="955" spans="1:5" x14ac:dyDescent="0.35">
      <c r="A955" s="2">
        <v>43024</v>
      </c>
      <c r="B955" s="4">
        <v>1075.74</v>
      </c>
      <c r="C955" s="3">
        <f t="shared" si="28"/>
        <v>2.6096519842674841E-3</v>
      </c>
      <c r="D955" s="1">
        <v>30.67</v>
      </c>
      <c r="E955" s="3">
        <f t="shared" si="29"/>
        <v>-2.9258777633289941E-3</v>
      </c>
    </row>
    <row r="956" spans="1:5" x14ac:dyDescent="0.35">
      <c r="A956" s="2">
        <v>43025</v>
      </c>
      <c r="B956" s="4">
        <v>1080.76</v>
      </c>
      <c r="C956" s="3">
        <f t="shared" si="28"/>
        <v>4.6665551155483497E-3</v>
      </c>
      <c r="D956" s="1">
        <v>30.86</v>
      </c>
      <c r="E956" s="3">
        <f t="shared" si="29"/>
        <v>6.1949788066513762E-3</v>
      </c>
    </row>
    <row r="957" spans="1:5" x14ac:dyDescent="0.35">
      <c r="A957" s="2">
        <v>43026</v>
      </c>
      <c r="B957" s="4">
        <v>1080.23</v>
      </c>
      <c r="C957" s="3">
        <f t="shared" si="28"/>
        <v>-4.9039564750728447E-4</v>
      </c>
      <c r="D957" s="1">
        <v>31.3</v>
      </c>
      <c r="E957" s="3">
        <f t="shared" si="29"/>
        <v>1.4257939079714883E-2</v>
      </c>
    </row>
    <row r="958" spans="1:5" x14ac:dyDescent="0.35">
      <c r="A958" s="2">
        <v>43027</v>
      </c>
      <c r="B958" s="4">
        <v>1094.78</v>
      </c>
      <c r="C958" s="3">
        <f t="shared" si="28"/>
        <v>1.3469353748738653E-2</v>
      </c>
      <c r="D958" s="1">
        <v>30.74</v>
      </c>
      <c r="E958" s="3">
        <f t="shared" si="29"/>
        <v>-1.7891373801917004E-2</v>
      </c>
    </row>
    <row r="959" spans="1:5" x14ac:dyDescent="0.35">
      <c r="A959" s="2">
        <v>43028</v>
      </c>
      <c r="B959" s="4">
        <v>1095.02</v>
      </c>
      <c r="C959" s="3">
        <f t="shared" si="28"/>
        <v>2.1922212682000869E-4</v>
      </c>
      <c r="D959" s="1">
        <v>31.22</v>
      </c>
      <c r="E959" s="3">
        <f t="shared" si="29"/>
        <v>1.5614834092387782E-2</v>
      </c>
    </row>
    <row r="960" spans="1:5" x14ac:dyDescent="0.35">
      <c r="A960" s="2">
        <v>43031</v>
      </c>
      <c r="B960" s="4">
        <v>1084</v>
      </c>
      <c r="C960" s="3">
        <f t="shared" si="28"/>
        <v>-1.0063743127979381E-2</v>
      </c>
      <c r="D960" s="1">
        <v>31.22</v>
      </c>
      <c r="E960" s="3">
        <f t="shared" si="29"/>
        <v>0</v>
      </c>
    </row>
    <row r="961" spans="1:5" x14ac:dyDescent="0.35">
      <c r="A961" s="2">
        <v>43032</v>
      </c>
      <c r="B961" s="4">
        <v>1082.93</v>
      </c>
      <c r="C961" s="3">
        <f t="shared" si="28"/>
        <v>-9.8708487084864975E-4</v>
      </c>
      <c r="D961" s="1">
        <v>30.61</v>
      </c>
      <c r="E961" s="3">
        <f t="shared" si="29"/>
        <v>-1.9538757206918625E-2</v>
      </c>
    </row>
    <row r="962" spans="1:5" x14ac:dyDescent="0.35">
      <c r="A962" s="2">
        <v>43033</v>
      </c>
      <c r="B962" s="4">
        <v>1094.18</v>
      </c>
      <c r="C962" s="3">
        <f t="shared" si="28"/>
        <v>1.0388483096783726E-2</v>
      </c>
      <c r="D962" s="1">
        <v>30.9</v>
      </c>
      <c r="E962" s="3">
        <f t="shared" si="29"/>
        <v>9.4740280953936346E-3</v>
      </c>
    </row>
    <row r="963" spans="1:5" x14ac:dyDescent="0.35">
      <c r="A963" s="2">
        <v>43034</v>
      </c>
      <c r="B963" s="4">
        <v>1084.4100000000001</v>
      </c>
      <c r="C963" s="3">
        <f t="shared" ref="C963:C1026" si="30">(B963-B962)/B962</f>
        <v>-8.9290610320056866E-3</v>
      </c>
      <c r="D963" s="1">
        <v>31.04</v>
      </c>
      <c r="E963" s="3">
        <f t="shared" ref="E963:E1026" si="31">(D963-D962)/D962</f>
        <v>4.5307443365695983E-3</v>
      </c>
    </row>
    <row r="964" spans="1:5" x14ac:dyDescent="0.35">
      <c r="A964" s="2">
        <v>43035</v>
      </c>
      <c r="B964" s="4">
        <v>1089.6099999999999</v>
      </c>
      <c r="C964" s="3">
        <f t="shared" si="30"/>
        <v>4.7952342748589722E-3</v>
      </c>
      <c r="D964" s="1">
        <v>31.12</v>
      </c>
      <c r="E964" s="3">
        <f t="shared" si="31"/>
        <v>2.5773195876289258E-3</v>
      </c>
    </row>
    <row r="965" spans="1:5" x14ac:dyDescent="0.35">
      <c r="A965" s="2">
        <v>43038</v>
      </c>
      <c r="B965" s="4">
        <v>1095.8399999999999</v>
      </c>
      <c r="C965" s="3">
        <f t="shared" si="30"/>
        <v>5.7176420921247221E-3</v>
      </c>
      <c r="D965" s="1">
        <v>31.38</v>
      </c>
      <c r="E965" s="3">
        <f t="shared" si="31"/>
        <v>8.3547557840616318E-3</v>
      </c>
    </row>
    <row r="966" spans="1:5" x14ac:dyDescent="0.35">
      <c r="A966" s="2">
        <v>43039</v>
      </c>
      <c r="B966" s="4">
        <v>1111.6500000000001</v>
      </c>
      <c r="C966" s="3">
        <f t="shared" si="30"/>
        <v>1.4427288655278302E-2</v>
      </c>
      <c r="D966" s="1">
        <v>31.32</v>
      </c>
      <c r="E966" s="3">
        <f t="shared" si="31"/>
        <v>-1.9120458891012978E-3</v>
      </c>
    </row>
    <row r="967" spans="1:5" x14ac:dyDescent="0.35">
      <c r="A967" s="2">
        <v>43040</v>
      </c>
      <c r="B967" s="4">
        <v>1138.71</v>
      </c>
      <c r="C967" s="3">
        <f t="shared" si="30"/>
        <v>2.434219403589254E-2</v>
      </c>
      <c r="D967" s="1">
        <v>32.35</v>
      </c>
      <c r="E967" s="3">
        <f t="shared" si="31"/>
        <v>3.2886334610472578E-2</v>
      </c>
    </row>
    <row r="968" spans="1:5" x14ac:dyDescent="0.35">
      <c r="A968" s="2">
        <v>43041</v>
      </c>
      <c r="B968" s="4">
        <v>1138.1199999999999</v>
      </c>
      <c r="C968" s="3">
        <f t="shared" si="30"/>
        <v>-5.1813016483577513E-4</v>
      </c>
      <c r="D968" s="1">
        <v>32.31</v>
      </c>
      <c r="E968" s="3">
        <f t="shared" si="31"/>
        <v>-1.2364760432766351E-3</v>
      </c>
    </row>
    <row r="969" spans="1:5" x14ac:dyDescent="0.35">
      <c r="A969" s="2">
        <v>43042</v>
      </c>
      <c r="B969" s="4">
        <v>1121.5</v>
      </c>
      <c r="C969" s="3">
        <f t="shared" si="30"/>
        <v>-1.460302955751581E-2</v>
      </c>
      <c r="D969" s="1">
        <v>32.21</v>
      </c>
      <c r="E969" s="3">
        <f t="shared" si="31"/>
        <v>-3.0950170225936681E-3</v>
      </c>
    </row>
    <row r="970" spans="1:5" x14ac:dyDescent="0.35">
      <c r="A970" s="2">
        <v>43045</v>
      </c>
      <c r="B970" s="4">
        <v>1148.56</v>
      </c>
      <c r="C970" s="3">
        <f t="shared" si="30"/>
        <v>2.4128399465002181E-2</v>
      </c>
      <c r="D970" s="1">
        <v>32.380000000000003</v>
      </c>
      <c r="E970" s="3">
        <f t="shared" si="31"/>
        <v>5.2778640173859574E-3</v>
      </c>
    </row>
    <row r="971" spans="1:5" x14ac:dyDescent="0.35">
      <c r="A971" s="2">
        <v>43046</v>
      </c>
      <c r="B971" s="4">
        <v>1130.56</v>
      </c>
      <c r="C971" s="3">
        <f t="shared" si="30"/>
        <v>-1.5671797729330642E-2</v>
      </c>
      <c r="D971" s="1">
        <v>32.94</v>
      </c>
      <c r="E971" s="3">
        <f t="shared" si="31"/>
        <v>1.7294626312538454E-2</v>
      </c>
    </row>
    <row r="972" spans="1:5" x14ac:dyDescent="0.35">
      <c r="A972" s="2">
        <v>43047</v>
      </c>
      <c r="B972" s="4">
        <v>1126.78</v>
      </c>
      <c r="C972" s="3">
        <f t="shared" si="30"/>
        <v>-3.3434757996037121E-3</v>
      </c>
      <c r="D972" s="1">
        <v>33.15</v>
      </c>
      <c r="E972" s="3">
        <f t="shared" si="31"/>
        <v>6.375227686703123E-3</v>
      </c>
    </row>
    <row r="973" spans="1:5" x14ac:dyDescent="0.35">
      <c r="A973" s="2">
        <v>43048</v>
      </c>
      <c r="B973" s="4">
        <v>1110.8800000000001</v>
      </c>
      <c r="C973" s="3">
        <f t="shared" si="30"/>
        <v>-1.4111006585136286E-2</v>
      </c>
      <c r="D973" s="1">
        <v>32.450000000000003</v>
      </c>
      <c r="E973" s="3">
        <f t="shared" si="31"/>
        <v>-2.111613876319746E-2</v>
      </c>
    </row>
    <row r="974" spans="1:5" x14ac:dyDescent="0.35">
      <c r="A974" s="2">
        <v>43049</v>
      </c>
      <c r="B974" s="4">
        <v>1097.81</v>
      </c>
      <c r="C974" s="3">
        <f t="shared" si="30"/>
        <v>-1.1765447213020454E-2</v>
      </c>
      <c r="D974" s="1">
        <v>32.130000000000003</v>
      </c>
      <c r="E974" s="3">
        <f t="shared" si="31"/>
        <v>-9.861325115562411E-3</v>
      </c>
    </row>
    <row r="975" spans="1:5" x14ac:dyDescent="0.35">
      <c r="A975" s="2">
        <v>43052</v>
      </c>
      <c r="B975" s="4">
        <v>1096.4100000000001</v>
      </c>
      <c r="C975" s="3">
        <f t="shared" si="30"/>
        <v>-1.2752662118215936E-3</v>
      </c>
      <c r="D975" s="1">
        <v>32.04</v>
      </c>
      <c r="E975" s="3">
        <f t="shared" si="31"/>
        <v>-2.8011204481793775E-3</v>
      </c>
    </row>
    <row r="976" spans="1:5" x14ac:dyDescent="0.35">
      <c r="A976" s="2">
        <v>43053</v>
      </c>
      <c r="B976" s="4">
        <v>1108.93</v>
      </c>
      <c r="C976" s="3">
        <f t="shared" si="30"/>
        <v>1.1419085925885373E-2</v>
      </c>
      <c r="D976" s="1">
        <v>31.88</v>
      </c>
      <c r="E976" s="3">
        <f t="shared" si="31"/>
        <v>-4.9937578027465712E-3</v>
      </c>
    </row>
    <row r="977" spans="1:5" x14ac:dyDescent="0.35">
      <c r="A977" s="2">
        <v>43054</v>
      </c>
      <c r="B977" s="4">
        <v>1085.44</v>
      </c>
      <c r="C977" s="3">
        <f t="shared" si="30"/>
        <v>-2.1182581407302541E-2</v>
      </c>
      <c r="D977" s="1">
        <v>31.41</v>
      </c>
      <c r="E977" s="3">
        <f t="shared" si="31"/>
        <v>-1.474278544542029E-2</v>
      </c>
    </row>
    <row r="978" spans="1:5" x14ac:dyDescent="0.35">
      <c r="A978" s="2">
        <v>43055</v>
      </c>
      <c r="B978" s="4">
        <v>1078.29</v>
      </c>
      <c r="C978" s="3">
        <f t="shared" si="30"/>
        <v>-6.587190448113291E-3</v>
      </c>
      <c r="D978" s="1">
        <v>31.43</v>
      </c>
      <c r="E978" s="3">
        <f t="shared" si="31"/>
        <v>6.3673989175420487E-4</v>
      </c>
    </row>
    <row r="979" spans="1:5" x14ac:dyDescent="0.35">
      <c r="A979" s="2">
        <v>43056</v>
      </c>
      <c r="B979" s="4">
        <v>1070.44</v>
      </c>
      <c r="C979" s="3">
        <f t="shared" si="30"/>
        <v>-7.2800452568417672E-3</v>
      </c>
      <c r="D979" s="1">
        <v>31.51</v>
      </c>
      <c r="E979" s="3">
        <f t="shared" si="31"/>
        <v>2.5453388482342301E-3</v>
      </c>
    </row>
    <row r="980" spans="1:5" x14ac:dyDescent="0.35">
      <c r="A980" s="2">
        <v>43059</v>
      </c>
      <c r="B980" s="4">
        <v>1048.3399999999999</v>
      </c>
      <c r="C980" s="3">
        <f t="shared" si="30"/>
        <v>-2.0645715780426867E-2</v>
      </c>
      <c r="D980" s="1">
        <v>30.9</v>
      </c>
      <c r="E980" s="3">
        <f t="shared" si="31"/>
        <v>-1.9358933671850299E-2</v>
      </c>
    </row>
    <row r="981" spans="1:5" x14ac:dyDescent="0.35">
      <c r="A981" s="2">
        <v>43060</v>
      </c>
      <c r="B981" s="4">
        <v>1061.57</v>
      </c>
      <c r="C981" s="3">
        <f t="shared" si="30"/>
        <v>1.2619951542438541E-2</v>
      </c>
      <c r="D981" s="1">
        <v>30.8</v>
      </c>
      <c r="E981" s="3">
        <f t="shared" si="31"/>
        <v>-3.2362459546924878E-3</v>
      </c>
    </row>
    <row r="982" spans="1:5" x14ac:dyDescent="0.35">
      <c r="A982" s="2">
        <v>43061</v>
      </c>
      <c r="B982" s="4">
        <v>1068.9100000000001</v>
      </c>
      <c r="C982" s="3">
        <f t="shared" si="30"/>
        <v>6.9142873291447061E-3</v>
      </c>
      <c r="D982" s="1">
        <v>30.41</v>
      </c>
      <c r="E982" s="3">
        <f t="shared" si="31"/>
        <v>-1.266233766233768E-2</v>
      </c>
    </row>
    <row r="983" spans="1:5" x14ac:dyDescent="0.35">
      <c r="A983" s="2">
        <v>43062</v>
      </c>
      <c r="B983" s="4">
        <v>1061.06</v>
      </c>
      <c r="C983" s="3">
        <f t="shared" si="30"/>
        <v>-7.3439297976444565E-3</v>
      </c>
      <c r="D983" s="1">
        <v>30.45</v>
      </c>
      <c r="E983" s="3">
        <f t="shared" si="31"/>
        <v>1.3153567905294032E-3</v>
      </c>
    </row>
    <row r="984" spans="1:5" x14ac:dyDescent="0.35">
      <c r="A984" s="2">
        <v>43063</v>
      </c>
      <c r="B984" s="4">
        <v>1057.05</v>
      </c>
      <c r="C984" s="3">
        <f t="shared" si="30"/>
        <v>-3.7792396282962239E-3</v>
      </c>
      <c r="D984" s="1">
        <v>30.07</v>
      </c>
      <c r="E984" s="3">
        <f t="shared" si="31"/>
        <v>-1.2479474548440034E-2</v>
      </c>
    </row>
    <row r="985" spans="1:5" x14ac:dyDescent="0.35">
      <c r="A985" s="2">
        <v>43066</v>
      </c>
      <c r="B985" s="4">
        <v>1059.05</v>
      </c>
      <c r="C985" s="3">
        <f t="shared" si="30"/>
        <v>1.8920580861832459E-3</v>
      </c>
      <c r="D985" s="1">
        <v>29.78</v>
      </c>
      <c r="E985" s="3">
        <f t="shared" si="31"/>
        <v>-9.644163618224115E-3</v>
      </c>
    </row>
    <row r="986" spans="1:5" x14ac:dyDescent="0.35">
      <c r="A986" s="2">
        <v>43067</v>
      </c>
      <c r="B986" s="4">
        <v>1031.7</v>
      </c>
      <c r="C986" s="3">
        <f t="shared" si="30"/>
        <v>-2.5825031868183666E-2</v>
      </c>
      <c r="D986" s="1">
        <v>29.86</v>
      </c>
      <c r="E986" s="3">
        <f t="shared" si="31"/>
        <v>2.6863666890529982E-3</v>
      </c>
    </row>
    <row r="987" spans="1:5" x14ac:dyDescent="0.35">
      <c r="A987" s="2">
        <v>43068</v>
      </c>
      <c r="B987" s="4">
        <v>1033.82</v>
      </c>
      <c r="C987" s="3">
        <f t="shared" si="30"/>
        <v>2.0548609091789191E-3</v>
      </c>
      <c r="D987" s="1">
        <v>29.47</v>
      </c>
      <c r="E987" s="3">
        <f t="shared" si="31"/>
        <v>-1.306095110515742E-2</v>
      </c>
    </row>
    <row r="988" spans="1:5" x14ac:dyDescent="0.35">
      <c r="A988" s="2">
        <v>43069</v>
      </c>
      <c r="B988" s="4">
        <v>1049.73</v>
      </c>
      <c r="C988" s="3">
        <f t="shared" si="30"/>
        <v>1.5389526223133701E-2</v>
      </c>
      <c r="D988" s="1">
        <v>29.52</v>
      </c>
      <c r="E988" s="3">
        <f t="shared" si="31"/>
        <v>1.6966406515100344E-3</v>
      </c>
    </row>
    <row r="989" spans="1:5" x14ac:dyDescent="0.35">
      <c r="A989" s="2">
        <v>43070</v>
      </c>
      <c r="B989" s="4">
        <v>1045.8399999999999</v>
      </c>
      <c r="C989" s="3">
        <f t="shared" si="30"/>
        <v>-3.7057148028541626E-3</v>
      </c>
      <c r="D989" s="1">
        <v>30.05</v>
      </c>
      <c r="E989" s="3">
        <f t="shared" si="31"/>
        <v>1.7953929539295432E-2</v>
      </c>
    </row>
    <row r="990" spans="1:5" x14ac:dyDescent="0.35">
      <c r="A990" s="2">
        <v>43073</v>
      </c>
      <c r="B990" s="4">
        <v>1062.1500000000001</v>
      </c>
      <c r="C990" s="3">
        <f t="shared" si="30"/>
        <v>1.559511971238447E-2</v>
      </c>
      <c r="D990" s="1">
        <v>29.72</v>
      </c>
      <c r="E990" s="3">
        <f t="shared" si="31"/>
        <v>-1.0981697171381094E-2</v>
      </c>
    </row>
    <row r="991" spans="1:5" x14ac:dyDescent="0.35">
      <c r="A991" s="2">
        <v>43074</v>
      </c>
      <c r="B991" s="4">
        <v>1072.67</v>
      </c>
      <c r="C991" s="3">
        <f t="shared" si="30"/>
        <v>9.9044391093536521E-3</v>
      </c>
      <c r="D991" s="1">
        <v>29.7</v>
      </c>
      <c r="E991" s="3">
        <f t="shared" si="31"/>
        <v>-6.7294751009419835E-4</v>
      </c>
    </row>
    <row r="992" spans="1:5" x14ac:dyDescent="0.35">
      <c r="A992" s="2">
        <v>43075</v>
      </c>
      <c r="B992" s="4">
        <v>1063.74</v>
      </c>
      <c r="C992" s="3">
        <f t="shared" si="30"/>
        <v>-8.3250207426329281E-3</v>
      </c>
      <c r="D992" s="1">
        <v>29.86</v>
      </c>
      <c r="E992" s="3">
        <f t="shared" si="31"/>
        <v>5.3872053872053918E-3</v>
      </c>
    </row>
    <row r="993" spans="1:5" x14ac:dyDescent="0.35">
      <c r="A993" s="2">
        <v>43076</v>
      </c>
      <c r="B993" s="4">
        <v>1075.4100000000001</v>
      </c>
      <c r="C993" s="3">
        <f t="shared" si="30"/>
        <v>1.0970725929268498E-2</v>
      </c>
      <c r="D993" s="1">
        <v>29.62</v>
      </c>
      <c r="E993" s="3">
        <f t="shared" si="31"/>
        <v>-8.0375083724045018E-3</v>
      </c>
    </row>
    <row r="994" spans="1:5" x14ac:dyDescent="0.35">
      <c r="A994" s="2">
        <v>43077</v>
      </c>
      <c r="B994" s="4">
        <v>1090.25</v>
      </c>
      <c r="C994" s="3">
        <f t="shared" si="30"/>
        <v>1.3799388140337097E-2</v>
      </c>
      <c r="D994" s="1">
        <v>30.07</v>
      </c>
      <c r="E994" s="3">
        <f t="shared" si="31"/>
        <v>1.5192437542201192E-2</v>
      </c>
    </row>
    <row r="995" spans="1:5" x14ac:dyDescent="0.35">
      <c r="A995" s="2">
        <v>43080</v>
      </c>
      <c r="B995" s="4">
        <v>1102.3900000000001</v>
      </c>
      <c r="C995" s="3">
        <f t="shared" si="30"/>
        <v>1.1135060765879477E-2</v>
      </c>
      <c r="D995" s="1">
        <v>29.76</v>
      </c>
      <c r="E995" s="3">
        <f t="shared" si="31"/>
        <v>-1.0309278350515422E-2</v>
      </c>
    </row>
    <row r="996" spans="1:5" x14ac:dyDescent="0.35">
      <c r="A996" s="2">
        <v>43081</v>
      </c>
      <c r="B996" s="4">
        <v>1101.69</v>
      </c>
      <c r="C996" s="3">
        <f t="shared" si="30"/>
        <v>-6.3498398933231018E-4</v>
      </c>
      <c r="D996" s="1">
        <v>30.47</v>
      </c>
      <c r="E996" s="3">
        <f t="shared" si="31"/>
        <v>2.385752688172034E-2</v>
      </c>
    </row>
    <row r="997" spans="1:5" x14ac:dyDescent="0.35">
      <c r="A997" s="2">
        <v>43082</v>
      </c>
      <c r="B997" s="4">
        <v>1093.1300000000001</v>
      </c>
      <c r="C997" s="3">
        <f t="shared" si="30"/>
        <v>-7.7698808194682214E-3</v>
      </c>
      <c r="D997" s="1">
        <v>30.35</v>
      </c>
      <c r="E997" s="3">
        <f t="shared" si="31"/>
        <v>-3.9382999671807497E-3</v>
      </c>
    </row>
    <row r="998" spans="1:5" x14ac:dyDescent="0.35">
      <c r="A998" s="2">
        <v>43083</v>
      </c>
      <c r="B998" s="4">
        <v>1107.77</v>
      </c>
      <c r="C998" s="3">
        <f t="shared" si="30"/>
        <v>1.3392734624426986E-2</v>
      </c>
      <c r="D998" s="1">
        <v>30.82</v>
      </c>
      <c r="E998" s="3">
        <f t="shared" si="31"/>
        <v>1.5485996705107046E-2</v>
      </c>
    </row>
    <row r="999" spans="1:5" x14ac:dyDescent="0.35">
      <c r="A999" s="2">
        <v>43084</v>
      </c>
      <c r="B999" s="4">
        <v>1105.21</v>
      </c>
      <c r="C999" s="3">
        <f t="shared" si="30"/>
        <v>-2.3109490237142598E-3</v>
      </c>
      <c r="D999" s="1">
        <v>30.7</v>
      </c>
      <c r="E999" s="3">
        <f t="shared" si="31"/>
        <v>-3.893575600259604E-3</v>
      </c>
    </row>
    <row r="1000" spans="1:5" x14ac:dyDescent="0.35">
      <c r="A1000" s="2">
        <v>43087</v>
      </c>
      <c r="B1000" s="4">
        <v>1114.95</v>
      </c>
      <c r="C1000" s="3">
        <f t="shared" si="30"/>
        <v>8.8128048063264072E-3</v>
      </c>
      <c r="D1000" s="1">
        <v>30.56</v>
      </c>
      <c r="E1000" s="3">
        <f t="shared" si="31"/>
        <v>-4.5602605863192371E-3</v>
      </c>
    </row>
    <row r="1001" spans="1:5" x14ac:dyDescent="0.35">
      <c r="A1001" s="2">
        <v>43088</v>
      </c>
      <c r="B1001" s="4">
        <v>1114.83</v>
      </c>
      <c r="C1001" s="3">
        <f t="shared" si="30"/>
        <v>-1.0762814475996074E-4</v>
      </c>
      <c r="D1001" s="1">
        <v>30.56</v>
      </c>
      <c r="E1001" s="3">
        <f t="shared" si="31"/>
        <v>0</v>
      </c>
    </row>
    <row r="1002" spans="1:5" x14ac:dyDescent="0.35">
      <c r="A1002" s="2">
        <v>43089</v>
      </c>
      <c r="B1002" s="4">
        <v>1117.45</v>
      </c>
      <c r="C1002" s="3">
        <f t="shared" si="30"/>
        <v>2.3501341011635123E-3</v>
      </c>
      <c r="D1002" s="1">
        <v>30.15</v>
      </c>
      <c r="E1002" s="3">
        <f t="shared" si="31"/>
        <v>-1.3416230366492152E-2</v>
      </c>
    </row>
    <row r="1003" spans="1:5" x14ac:dyDescent="0.35">
      <c r="A1003" s="2">
        <v>43090</v>
      </c>
      <c r="B1003" s="4">
        <v>1125</v>
      </c>
      <c r="C1003" s="3">
        <f t="shared" si="30"/>
        <v>6.7564544274911218E-3</v>
      </c>
      <c r="D1003" s="1">
        <v>31.45</v>
      </c>
      <c r="E1003" s="3">
        <f t="shared" si="31"/>
        <v>4.3117744610281949E-2</v>
      </c>
    </row>
    <row r="1004" spans="1:5" x14ac:dyDescent="0.35">
      <c r="A1004" s="2">
        <v>43091</v>
      </c>
      <c r="B1004" s="4">
        <v>1123.27</v>
      </c>
      <c r="C1004" s="3">
        <f t="shared" si="30"/>
        <v>-1.5377777777777939E-3</v>
      </c>
      <c r="D1004" s="1">
        <v>31.11</v>
      </c>
      <c r="E1004" s="3">
        <f t="shared" si="31"/>
        <v>-1.0810810810810806E-2</v>
      </c>
    </row>
    <row r="1005" spans="1:5" x14ac:dyDescent="0.35">
      <c r="A1005" s="2">
        <v>43094</v>
      </c>
      <c r="B1005" s="4">
        <v>1130.46</v>
      </c>
      <c r="C1005" s="3">
        <f t="shared" si="30"/>
        <v>6.4009543564771199E-3</v>
      </c>
      <c r="D1005" s="1">
        <v>31.53</v>
      </c>
      <c r="E1005" s="3">
        <f t="shared" si="31"/>
        <v>1.3500482160077201E-2</v>
      </c>
    </row>
    <row r="1006" spans="1:5" x14ac:dyDescent="0.35">
      <c r="A1006" s="2">
        <v>43095</v>
      </c>
      <c r="B1006" s="4">
        <v>1132.6500000000001</v>
      </c>
      <c r="C1006" s="3">
        <f t="shared" si="30"/>
        <v>1.9372644764078823E-3</v>
      </c>
      <c r="D1006" s="1">
        <v>31.88</v>
      </c>
      <c r="E1006" s="3">
        <f t="shared" si="31"/>
        <v>1.1100539169045286E-2</v>
      </c>
    </row>
    <row r="1007" spans="1:5" x14ac:dyDescent="0.35">
      <c r="A1007" s="2">
        <v>43096</v>
      </c>
      <c r="B1007" s="4">
        <v>1134.0999999999999</v>
      </c>
      <c r="C1007" s="3">
        <f t="shared" si="30"/>
        <v>1.2801836401358036E-3</v>
      </c>
      <c r="D1007" s="1">
        <v>31.43</v>
      </c>
      <c r="E1007" s="3">
        <f t="shared" si="31"/>
        <v>-1.4115432873274759E-2</v>
      </c>
    </row>
    <row r="1008" spans="1:5" x14ac:dyDescent="0.35">
      <c r="A1008" s="2">
        <v>43097</v>
      </c>
      <c r="B1008" s="4">
        <v>1156.44</v>
      </c>
      <c r="C1008" s="3">
        <f t="shared" si="30"/>
        <v>1.9698439291067935E-2</v>
      </c>
      <c r="D1008" s="1">
        <v>31.74</v>
      </c>
      <c r="E1008" s="3">
        <f t="shared" si="31"/>
        <v>9.8631880369073732E-3</v>
      </c>
    </row>
    <row r="1009" spans="1:5" x14ac:dyDescent="0.35">
      <c r="A1009" s="2">
        <v>43098</v>
      </c>
      <c r="B1009" s="4">
        <v>1165.05</v>
      </c>
      <c r="C1009" s="3">
        <f t="shared" si="30"/>
        <v>7.4452630486665106E-3</v>
      </c>
      <c r="D1009" s="1">
        <v>31.86</v>
      </c>
      <c r="E1009" s="3">
        <f t="shared" si="31"/>
        <v>3.7807183364839633E-3</v>
      </c>
    </row>
    <row r="1010" spans="1:5" x14ac:dyDescent="0.35">
      <c r="A1010" s="2">
        <v>43102</v>
      </c>
      <c r="B1010" s="4">
        <v>1186.3399999999999</v>
      </c>
      <c r="C1010" s="3">
        <f t="shared" si="30"/>
        <v>1.8273893824299357E-2</v>
      </c>
      <c r="D1010" s="1">
        <v>32.53</v>
      </c>
      <c r="E1010" s="3">
        <f t="shared" si="31"/>
        <v>2.1029504080351591E-2</v>
      </c>
    </row>
    <row r="1011" spans="1:5" x14ac:dyDescent="0.35">
      <c r="A1011" s="2">
        <v>43103</v>
      </c>
      <c r="B1011" s="4">
        <v>1172.28</v>
      </c>
      <c r="C1011" s="3">
        <f t="shared" si="30"/>
        <v>-1.1851577119544099E-2</v>
      </c>
      <c r="D1011" s="1">
        <v>31.49</v>
      </c>
      <c r="E1011" s="3">
        <f t="shared" si="31"/>
        <v>-3.1970488779588156E-2</v>
      </c>
    </row>
    <row r="1012" spans="1:5" x14ac:dyDescent="0.35">
      <c r="A1012" s="2">
        <v>43104</v>
      </c>
      <c r="B1012" s="4">
        <v>1168.23</v>
      </c>
      <c r="C1012" s="3">
        <f t="shared" si="30"/>
        <v>-3.454806019039781E-3</v>
      </c>
      <c r="D1012" s="1">
        <v>31</v>
      </c>
      <c r="E1012" s="3">
        <f t="shared" si="31"/>
        <v>-1.5560495395363558E-2</v>
      </c>
    </row>
    <row r="1013" spans="1:5" x14ac:dyDescent="0.35">
      <c r="A1013" s="2">
        <v>43105</v>
      </c>
      <c r="B1013" s="4">
        <v>1179.71</v>
      </c>
      <c r="C1013" s="3">
        <f t="shared" si="30"/>
        <v>9.8268320450596355E-3</v>
      </c>
      <c r="D1013" s="1">
        <v>31.27</v>
      </c>
      <c r="E1013" s="3">
        <f t="shared" si="31"/>
        <v>8.7096774193548242E-3</v>
      </c>
    </row>
    <row r="1014" spans="1:5" x14ac:dyDescent="0.35">
      <c r="A1014" s="2">
        <v>43108</v>
      </c>
      <c r="B1014" s="4">
        <v>1177.28</v>
      </c>
      <c r="C1014" s="3">
        <f t="shared" si="30"/>
        <v>-2.0598282628782189E-3</v>
      </c>
      <c r="D1014" s="1">
        <v>31</v>
      </c>
      <c r="E1014" s="3">
        <f t="shared" si="31"/>
        <v>-8.6344739366805111E-3</v>
      </c>
    </row>
    <row r="1015" spans="1:5" x14ac:dyDescent="0.35">
      <c r="A1015" s="2">
        <v>43109</v>
      </c>
      <c r="B1015" s="4">
        <v>1164.5899999999999</v>
      </c>
      <c r="C1015" s="3">
        <f t="shared" si="30"/>
        <v>-1.0779083990214778E-2</v>
      </c>
      <c r="D1015" s="1">
        <v>31.09</v>
      </c>
      <c r="E1015" s="3">
        <f t="shared" si="31"/>
        <v>2.9032258064516083E-3</v>
      </c>
    </row>
    <row r="1016" spans="1:5" x14ac:dyDescent="0.35">
      <c r="A1016" s="2">
        <v>43110</v>
      </c>
      <c r="B1016" s="4">
        <v>1150.9100000000001</v>
      </c>
      <c r="C1016" s="3">
        <f t="shared" si="30"/>
        <v>-1.1746623275143902E-2</v>
      </c>
      <c r="D1016" s="1">
        <v>31</v>
      </c>
      <c r="E1016" s="3">
        <f t="shared" si="31"/>
        <v>-2.8948214860083582E-3</v>
      </c>
    </row>
    <row r="1017" spans="1:5" x14ac:dyDescent="0.35">
      <c r="A1017" s="2">
        <v>43111</v>
      </c>
      <c r="B1017" s="4">
        <v>1162.67</v>
      </c>
      <c r="C1017" s="3">
        <f t="shared" si="30"/>
        <v>1.0218001407581818E-2</v>
      </c>
      <c r="D1017" s="1">
        <v>30.86</v>
      </c>
      <c r="E1017" s="3">
        <f t="shared" si="31"/>
        <v>-4.5161290322580832E-3</v>
      </c>
    </row>
    <row r="1018" spans="1:5" x14ac:dyDescent="0.35">
      <c r="A1018" s="2">
        <v>43112</v>
      </c>
      <c r="B1018" s="4">
        <v>1163.08</v>
      </c>
      <c r="C1018" s="3">
        <f t="shared" si="30"/>
        <v>3.5263660367933675E-4</v>
      </c>
      <c r="D1018" s="1">
        <v>30.76</v>
      </c>
      <c r="E1018" s="3">
        <f t="shared" si="31"/>
        <v>-3.2404406999351223E-3</v>
      </c>
    </row>
    <row r="1019" spans="1:5" x14ac:dyDescent="0.35">
      <c r="A1019" s="2">
        <v>43115</v>
      </c>
      <c r="B1019" s="4">
        <v>1138.1600000000001</v>
      </c>
      <c r="C1019" s="3">
        <f t="shared" si="30"/>
        <v>-2.1425869243732028E-2</v>
      </c>
      <c r="D1019" s="1">
        <v>30.96</v>
      </c>
      <c r="E1019" s="3">
        <f t="shared" si="31"/>
        <v>6.501950585175529E-3</v>
      </c>
    </row>
    <row r="1020" spans="1:5" x14ac:dyDescent="0.35">
      <c r="A1020" s="2">
        <v>43116</v>
      </c>
      <c r="B1020" s="4">
        <v>1159.8699999999999</v>
      </c>
      <c r="C1020" s="3">
        <f t="shared" si="30"/>
        <v>1.9074646798341012E-2</v>
      </c>
      <c r="D1020" s="1">
        <v>31.07</v>
      </c>
      <c r="E1020" s="3">
        <f t="shared" si="31"/>
        <v>3.5529715762273716E-3</v>
      </c>
    </row>
    <row r="1021" spans="1:5" x14ac:dyDescent="0.35">
      <c r="A1021" s="2">
        <v>43117</v>
      </c>
      <c r="B1021" s="4">
        <v>1180.5999999999999</v>
      </c>
      <c r="C1021" s="3">
        <f t="shared" si="30"/>
        <v>1.7872692629346411E-2</v>
      </c>
      <c r="D1021" s="1">
        <v>31.43</v>
      </c>
      <c r="E1021" s="3">
        <f t="shared" si="31"/>
        <v>1.1586739620212404E-2</v>
      </c>
    </row>
    <row r="1022" spans="1:5" x14ac:dyDescent="0.35">
      <c r="A1022" s="2">
        <v>43118</v>
      </c>
      <c r="B1022" s="4">
        <v>1183.5999999999999</v>
      </c>
      <c r="C1022" s="3">
        <f t="shared" si="30"/>
        <v>2.5410808063696427E-3</v>
      </c>
      <c r="D1022" s="1">
        <v>31.53</v>
      </c>
      <c r="E1022" s="3">
        <f t="shared" si="31"/>
        <v>3.1816735602927591E-3</v>
      </c>
    </row>
    <row r="1023" spans="1:5" x14ac:dyDescent="0.35">
      <c r="A1023" s="2">
        <v>43119</v>
      </c>
      <c r="B1023" s="4">
        <v>1166.68</v>
      </c>
      <c r="C1023" s="3">
        <f t="shared" si="30"/>
        <v>-1.4295370057451712E-2</v>
      </c>
      <c r="D1023" s="1">
        <v>30.9</v>
      </c>
      <c r="E1023" s="3">
        <f t="shared" si="31"/>
        <v>-1.9980970504281718E-2</v>
      </c>
    </row>
    <row r="1024" spans="1:5" x14ac:dyDescent="0.35">
      <c r="A1024" s="2">
        <v>43122</v>
      </c>
      <c r="B1024" s="4">
        <v>1187.08</v>
      </c>
      <c r="C1024" s="3">
        <f t="shared" si="30"/>
        <v>1.7485514451263295E-2</v>
      </c>
      <c r="D1024" s="1">
        <v>30.82</v>
      </c>
      <c r="E1024" s="3">
        <f t="shared" si="31"/>
        <v>-2.5889967637539903E-3</v>
      </c>
    </row>
    <row r="1025" spans="1:5" x14ac:dyDescent="0.35">
      <c r="A1025" s="2">
        <v>43123</v>
      </c>
      <c r="B1025" s="4">
        <v>1198.81</v>
      </c>
      <c r="C1025" s="3">
        <f t="shared" si="30"/>
        <v>9.8813896283317208E-3</v>
      </c>
      <c r="D1025" s="1">
        <v>31.19</v>
      </c>
      <c r="E1025" s="3">
        <f t="shared" si="31"/>
        <v>1.2005191434133712E-2</v>
      </c>
    </row>
    <row r="1026" spans="1:5" x14ac:dyDescent="0.35">
      <c r="A1026" s="2">
        <v>43124</v>
      </c>
      <c r="B1026" s="4">
        <v>1210.96</v>
      </c>
      <c r="C1026" s="3">
        <f t="shared" si="30"/>
        <v>1.0135050591836982E-2</v>
      </c>
      <c r="D1026" s="1">
        <v>31.17</v>
      </c>
      <c r="E1026" s="3">
        <f t="shared" si="31"/>
        <v>-6.4123116383454871E-4</v>
      </c>
    </row>
    <row r="1027" spans="1:5" x14ac:dyDescent="0.35">
      <c r="A1027" s="2">
        <v>43125</v>
      </c>
      <c r="B1027" s="4">
        <v>1200.76</v>
      </c>
      <c r="C1027" s="3">
        <f t="shared" ref="C1027:C1090" si="32">(B1027-B1026)/B1026</f>
        <v>-8.4230693003898103E-3</v>
      </c>
      <c r="D1027" s="1">
        <v>31</v>
      </c>
      <c r="E1027" s="3">
        <f t="shared" ref="E1027:E1090" si="33">(D1027-D1026)/D1026</f>
        <v>-5.453962143086355E-3</v>
      </c>
    </row>
    <row r="1028" spans="1:5" x14ac:dyDescent="0.35">
      <c r="A1028" s="2">
        <v>43126</v>
      </c>
      <c r="B1028" s="4">
        <v>1220.6099999999999</v>
      </c>
      <c r="C1028" s="3">
        <f t="shared" si="32"/>
        <v>1.6531196908624462E-2</v>
      </c>
      <c r="D1028" s="1">
        <v>31.29</v>
      </c>
      <c r="E1028" s="3">
        <f t="shared" si="33"/>
        <v>9.3548387096773922E-3</v>
      </c>
    </row>
    <row r="1029" spans="1:5" x14ac:dyDescent="0.35">
      <c r="A1029" s="2">
        <v>43129</v>
      </c>
      <c r="B1029" s="4">
        <v>1222.52</v>
      </c>
      <c r="C1029" s="3">
        <f t="shared" si="32"/>
        <v>1.5647913748044683E-3</v>
      </c>
      <c r="D1029" s="1">
        <v>31</v>
      </c>
      <c r="E1029" s="3">
        <f t="shared" si="33"/>
        <v>-9.2681367849152818E-3</v>
      </c>
    </row>
    <row r="1030" spans="1:5" x14ac:dyDescent="0.35">
      <c r="A1030" s="2">
        <v>43130</v>
      </c>
      <c r="B1030" s="4">
        <v>1208.33</v>
      </c>
      <c r="C1030" s="3">
        <f t="shared" si="32"/>
        <v>-1.1607172070804613E-2</v>
      </c>
      <c r="D1030" s="1">
        <v>30.88</v>
      </c>
      <c r="E1030" s="3">
        <f t="shared" si="33"/>
        <v>-3.870967741935516E-3</v>
      </c>
    </row>
    <row r="1031" spans="1:5" x14ac:dyDescent="0.35">
      <c r="A1031" s="2">
        <v>43131</v>
      </c>
      <c r="B1031" s="4">
        <v>1210.46</v>
      </c>
      <c r="C1031" s="3">
        <f t="shared" si="32"/>
        <v>1.762763483485562E-3</v>
      </c>
      <c r="D1031" s="1">
        <v>30.66</v>
      </c>
      <c r="E1031" s="3">
        <f t="shared" si="33"/>
        <v>-7.1243523316061813E-3</v>
      </c>
    </row>
    <row r="1032" spans="1:5" x14ac:dyDescent="0.35">
      <c r="A1032" s="2">
        <v>43132</v>
      </c>
      <c r="B1032" s="4">
        <v>1206.18</v>
      </c>
      <c r="C1032" s="3">
        <f t="shared" si="32"/>
        <v>-3.5358458767740962E-3</v>
      </c>
      <c r="D1032" s="1">
        <v>30.68</v>
      </c>
      <c r="E1032" s="3">
        <f t="shared" si="33"/>
        <v>6.5231572080885758E-4</v>
      </c>
    </row>
    <row r="1033" spans="1:5" x14ac:dyDescent="0.35">
      <c r="A1033" s="2">
        <v>43133</v>
      </c>
      <c r="B1033" s="4">
        <v>1197.19</v>
      </c>
      <c r="C1033" s="3">
        <f t="shared" si="32"/>
        <v>-7.453282263012161E-3</v>
      </c>
      <c r="D1033" s="1">
        <v>30.19</v>
      </c>
      <c r="E1033" s="3">
        <f t="shared" si="33"/>
        <v>-1.5971316818774395E-2</v>
      </c>
    </row>
    <row r="1034" spans="1:5" x14ac:dyDescent="0.35">
      <c r="A1034" s="2">
        <v>43136</v>
      </c>
      <c r="B1034" s="4">
        <v>1184.77</v>
      </c>
      <c r="C1034" s="3">
        <f t="shared" si="32"/>
        <v>-1.0374293136427862E-2</v>
      </c>
      <c r="D1034" s="1">
        <v>30.29</v>
      </c>
      <c r="E1034" s="3">
        <f t="shared" si="33"/>
        <v>3.312355084464984E-3</v>
      </c>
    </row>
    <row r="1035" spans="1:5" x14ac:dyDescent="0.35">
      <c r="A1035" s="2">
        <v>43137</v>
      </c>
      <c r="B1035" s="4">
        <v>1170.58</v>
      </c>
      <c r="C1035" s="3">
        <f t="shared" si="32"/>
        <v>-1.1977008195683597E-2</v>
      </c>
      <c r="D1035" s="1">
        <v>29.52</v>
      </c>
      <c r="E1035" s="3">
        <f t="shared" si="33"/>
        <v>-2.5420931000330129E-2</v>
      </c>
    </row>
    <row r="1036" spans="1:5" x14ac:dyDescent="0.35">
      <c r="A1036" s="2">
        <v>43138</v>
      </c>
      <c r="B1036" s="4">
        <v>1172.27</v>
      </c>
      <c r="C1036" s="3">
        <f t="shared" si="32"/>
        <v>1.4437287498505482E-3</v>
      </c>
      <c r="D1036" s="1">
        <v>29.37</v>
      </c>
      <c r="E1036" s="3">
        <f t="shared" si="33"/>
        <v>-5.0813008130080823E-3</v>
      </c>
    </row>
    <row r="1037" spans="1:5" x14ac:dyDescent="0.35">
      <c r="A1037" s="2">
        <v>43139</v>
      </c>
      <c r="B1037" s="4">
        <v>1159.5899999999999</v>
      </c>
      <c r="C1037" s="3">
        <f t="shared" si="32"/>
        <v>-1.081662074436782E-2</v>
      </c>
      <c r="D1037" s="1">
        <v>29.52</v>
      </c>
      <c r="E1037" s="3">
        <f t="shared" si="33"/>
        <v>5.1072522982634856E-3</v>
      </c>
    </row>
    <row r="1038" spans="1:5" x14ac:dyDescent="0.35">
      <c r="A1038" s="2">
        <v>43140</v>
      </c>
      <c r="B1038" s="4">
        <v>1153.02</v>
      </c>
      <c r="C1038" s="3">
        <f t="shared" si="32"/>
        <v>-5.6657956691588728E-3</v>
      </c>
      <c r="D1038" s="1">
        <v>28.96</v>
      </c>
      <c r="E1038" s="3">
        <f t="shared" si="33"/>
        <v>-1.8970189701896976E-2</v>
      </c>
    </row>
    <row r="1039" spans="1:5" x14ac:dyDescent="0.35">
      <c r="A1039" s="2">
        <v>43143</v>
      </c>
      <c r="B1039" s="4">
        <v>1165.75</v>
      </c>
      <c r="C1039" s="3">
        <f t="shared" si="32"/>
        <v>1.104057171601535E-2</v>
      </c>
      <c r="D1039" s="1">
        <v>29.01</v>
      </c>
      <c r="E1039" s="3">
        <f t="shared" si="33"/>
        <v>1.726519337016599E-3</v>
      </c>
    </row>
    <row r="1040" spans="1:5" x14ac:dyDescent="0.35">
      <c r="A1040" s="2">
        <v>43144</v>
      </c>
      <c r="B1040" s="4">
        <v>1162.24</v>
      </c>
      <c r="C1040" s="3">
        <f t="shared" si="32"/>
        <v>-3.0109371649152828E-3</v>
      </c>
      <c r="D1040" s="1">
        <v>29.31</v>
      </c>
      <c r="E1040" s="3">
        <f t="shared" si="33"/>
        <v>1.0341261633919239E-2</v>
      </c>
    </row>
    <row r="1041" spans="1:5" x14ac:dyDescent="0.35">
      <c r="A1041" s="2">
        <v>43145</v>
      </c>
      <c r="B1041" s="4">
        <v>1152.74</v>
      </c>
      <c r="C1041" s="3">
        <f t="shared" si="32"/>
        <v>-8.1738711453744495E-3</v>
      </c>
      <c r="D1041" s="1">
        <v>29.39</v>
      </c>
      <c r="E1041" s="3">
        <f t="shared" si="33"/>
        <v>2.7294438758103667E-3</v>
      </c>
    </row>
    <row r="1042" spans="1:5" x14ac:dyDescent="0.35">
      <c r="A1042" s="2">
        <v>43146</v>
      </c>
      <c r="B1042" s="4">
        <v>1180.1099999999999</v>
      </c>
      <c r="C1042" s="3">
        <f t="shared" si="32"/>
        <v>2.3743428700313939E-2</v>
      </c>
      <c r="D1042" s="1">
        <v>29.66</v>
      </c>
      <c r="E1042" s="3">
        <f t="shared" si="33"/>
        <v>9.1867982306906969E-3</v>
      </c>
    </row>
    <row r="1043" spans="1:5" x14ac:dyDescent="0.35">
      <c r="A1043" s="2">
        <v>43147</v>
      </c>
      <c r="B1043" s="4">
        <v>1183.24</v>
      </c>
      <c r="C1043" s="3">
        <f t="shared" si="32"/>
        <v>2.6522951250308102E-3</v>
      </c>
      <c r="D1043" s="1">
        <v>29.96</v>
      </c>
      <c r="E1043" s="3">
        <f t="shared" si="33"/>
        <v>1.0114632501685795E-2</v>
      </c>
    </row>
    <row r="1044" spans="1:5" x14ac:dyDescent="0.35">
      <c r="A1044" s="2">
        <v>43150</v>
      </c>
      <c r="B1044" s="4">
        <v>1177.2</v>
      </c>
      <c r="C1044" s="3">
        <f t="shared" si="32"/>
        <v>-5.1046279706568097E-3</v>
      </c>
      <c r="D1044" s="1">
        <v>30.21</v>
      </c>
      <c r="E1044" s="3">
        <f t="shared" si="33"/>
        <v>8.3444592790387177E-3</v>
      </c>
    </row>
    <row r="1045" spans="1:5" x14ac:dyDescent="0.35">
      <c r="A1045" s="2">
        <v>43151</v>
      </c>
      <c r="B1045" s="4">
        <v>1152.69</v>
      </c>
      <c r="C1045" s="3">
        <f t="shared" si="32"/>
        <v>-2.082059123343526E-2</v>
      </c>
      <c r="D1045" s="1">
        <v>30.11</v>
      </c>
      <c r="E1045" s="3">
        <f t="shared" si="33"/>
        <v>-3.3101621979477465E-3</v>
      </c>
    </row>
    <row r="1046" spans="1:5" x14ac:dyDescent="0.35">
      <c r="A1046" s="2">
        <v>43152</v>
      </c>
      <c r="B1046" s="4">
        <v>1181.26</v>
      </c>
      <c r="C1046" s="3">
        <f t="shared" si="32"/>
        <v>2.47855017394095E-2</v>
      </c>
      <c r="D1046" s="1">
        <v>30.21</v>
      </c>
      <c r="E1046" s="3">
        <f t="shared" si="33"/>
        <v>3.3211557622052947E-3</v>
      </c>
    </row>
    <row r="1047" spans="1:5" x14ac:dyDescent="0.35">
      <c r="A1047" s="2">
        <v>43153</v>
      </c>
      <c r="B1047" s="4">
        <v>1186.3499999999999</v>
      </c>
      <c r="C1047" s="3">
        <f t="shared" si="32"/>
        <v>4.3089582310413613E-3</v>
      </c>
      <c r="D1047" s="1">
        <v>29.9</v>
      </c>
      <c r="E1047" s="3">
        <f t="shared" si="33"/>
        <v>-1.0261502813637944E-2</v>
      </c>
    </row>
    <row r="1048" spans="1:5" x14ac:dyDescent="0.35">
      <c r="A1048" s="2">
        <v>43154</v>
      </c>
      <c r="B1048" s="4">
        <v>1193.0999999999999</v>
      </c>
      <c r="C1048" s="3">
        <f t="shared" si="32"/>
        <v>5.689720571500822E-3</v>
      </c>
      <c r="D1048" s="1">
        <v>29.82</v>
      </c>
      <c r="E1048" s="3">
        <f t="shared" si="33"/>
        <v>-2.6755852842808795E-3</v>
      </c>
    </row>
    <row r="1049" spans="1:5" x14ac:dyDescent="0.35">
      <c r="A1049" s="2">
        <v>43157</v>
      </c>
      <c r="B1049" s="4">
        <v>1205.23</v>
      </c>
      <c r="C1049" s="3">
        <f t="shared" si="32"/>
        <v>1.0166792389573473E-2</v>
      </c>
      <c r="D1049" s="1">
        <v>30.68</v>
      </c>
      <c r="E1049" s="3">
        <f t="shared" si="33"/>
        <v>2.8839704896042904E-2</v>
      </c>
    </row>
    <row r="1050" spans="1:5" x14ac:dyDescent="0.35">
      <c r="A1050" s="2">
        <v>43158</v>
      </c>
      <c r="B1050" s="4">
        <v>1205.51</v>
      </c>
      <c r="C1050" s="3">
        <f t="shared" si="32"/>
        <v>2.3232080183863057E-4</v>
      </c>
      <c r="D1050" s="1">
        <v>30.84</v>
      </c>
      <c r="E1050" s="3">
        <f t="shared" si="33"/>
        <v>5.2151238591916609E-3</v>
      </c>
    </row>
    <row r="1051" spans="1:5" x14ac:dyDescent="0.35">
      <c r="A1051" s="2">
        <v>43159</v>
      </c>
      <c r="B1051" s="4">
        <v>1207.21</v>
      </c>
      <c r="C1051" s="3">
        <f t="shared" si="32"/>
        <v>1.4101915371917658E-3</v>
      </c>
      <c r="D1051" s="1">
        <v>30.68</v>
      </c>
      <c r="E1051" s="3">
        <f t="shared" si="33"/>
        <v>-5.1880674448767884E-3</v>
      </c>
    </row>
    <row r="1052" spans="1:5" x14ac:dyDescent="0.35">
      <c r="A1052" s="2">
        <v>43160</v>
      </c>
      <c r="B1052" s="4">
        <v>1194.3699999999999</v>
      </c>
      <c r="C1052" s="3">
        <f t="shared" si="32"/>
        <v>-1.0636094797094247E-2</v>
      </c>
      <c r="D1052" s="1">
        <v>29.58</v>
      </c>
      <c r="E1052" s="3">
        <f t="shared" si="33"/>
        <v>-3.585397653194268E-2</v>
      </c>
    </row>
    <row r="1053" spans="1:5" x14ac:dyDescent="0.35">
      <c r="A1053" s="2">
        <v>43161</v>
      </c>
      <c r="B1053" s="4">
        <v>1186.9000000000001</v>
      </c>
      <c r="C1053" s="3">
        <f t="shared" si="32"/>
        <v>-6.2543432939539678E-3</v>
      </c>
      <c r="D1053" s="1">
        <v>29.92</v>
      </c>
      <c r="E1053" s="3">
        <f t="shared" si="33"/>
        <v>1.1494252873563334E-2</v>
      </c>
    </row>
    <row r="1054" spans="1:5" x14ac:dyDescent="0.35">
      <c r="A1054" s="2">
        <v>43164</v>
      </c>
      <c r="B1054" s="4">
        <v>1188.43</v>
      </c>
      <c r="C1054" s="3">
        <f t="shared" si="32"/>
        <v>1.2890723734096997E-3</v>
      </c>
      <c r="D1054" s="1">
        <v>30.43</v>
      </c>
      <c r="E1054" s="3">
        <f t="shared" si="33"/>
        <v>1.7045454545454478E-2</v>
      </c>
    </row>
    <row r="1055" spans="1:5" x14ac:dyDescent="0.35">
      <c r="A1055" s="2">
        <v>43165</v>
      </c>
      <c r="B1055" s="4">
        <v>1186.05</v>
      </c>
      <c r="C1055" s="3">
        <f t="shared" si="32"/>
        <v>-2.0026421413125795E-3</v>
      </c>
      <c r="D1055" s="1">
        <v>29.9</v>
      </c>
      <c r="E1055" s="3">
        <f t="shared" si="33"/>
        <v>-1.7417022674991824E-2</v>
      </c>
    </row>
    <row r="1056" spans="1:5" x14ac:dyDescent="0.35">
      <c r="A1056" s="2">
        <v>43166</v>
      </c>
      <c r="B1056" s="4">
        <v>1186.8800000000001</v>
      </c>
      <c r="C1056" s="3">
        <f t="shared" si="32"/>
        <v>6.9980186332798333E-4</v>
      </c>
      <c r="D1056" s="1">
        <v>29.8</v>
      </c>
      <c r="E1056" s="3">
        <f t="shared" si="33"/>
        <v>-3.3444816053510994E-3</v>
      </c>
    </row>
    <row r="1057" spans="1:5" x14ac:dyDescent="0.35">
      <c r="A1057" s="2">
        <v>43167</v>
      </c>
      <c r="B1057" s="4">
        <v>1184.8699999999999</v>
      </c>
      <c r="C1057" s="3">
        <f t="shared" si="32"/>
        <v>-1.6935157724455869E-3</v>
      </c>
      <c r="D1057" s="1">
        <v>30.56</v>
      </c>
      <c r="E1057" s="3">
        <f t="shared" si="33"/>
        <v>2.550335570469792E-2</v>
      </c>
    </row>
    <row r="1058" spans="1:5" x14ac:dyDescent="0.35">
      <c r="A1058" s="2">
        <v>43168</v>
      </c>
      <c r="B1058" s="4">
        <v>1188.4000000000001</v>
      </c>
      <c r="C1058" s="3">
        <f t="shared" si="32"/>
        <v>2.9792297889221606E-3</v>
      </c>
      <c r="D1058" s="1">
        <v>31.68</v>
      </c>
      <c r="E1058" s="3">
        <f t="shared" si="33"/>
        <v>3.6649214659685896E-2</v>
      </c>
    </row>
    <row r="1059" spans="1:5" x14ac:dyDescent="0.35">
      <c r="A1059" s="2">
        <v>43171</v>
      </c>
      <c r="B1059" s="4">
        <v>1202.68</v>
      </c>
      <c r="C1059" s="3">
        <f t="shared" si="32"/>
        <v>1.2016156176371568E-2</v>
      </c>
      <c r="D1059" s="1">
        <v>31.25</v>
      </c>
      <c r="E1059" s="3">
        <f t="shared" si="33"/>
        <v>-1.3573232323232315E-2</v>
      </c>
    </row>
    <row r="1060" spans="1:5" x14ac:dyDescent="0.35">
      <c r="A1060" s="2">
        <v>43172</v>
      </c>
      <c r="B1060" s="4">
        <v>1201.76</v>
      </c>
      <c r="C1060" s="3">
        <f t="shared" si="32"/>
        <v>-7.6495825988631444E-4</v>
      </c>
      <c r="D1060" s="1">
        <v>31.39</v>
      </c>
      <c r="E1060" s="3">
        <f t="shared" si="33"/>
        <v>4.4800000000000178E-3</v>
      </c>
    </row>
    <row r="1061" spans="1:5" x14ac:dyDescent="0.35">
      <c r="A1061" s="2">
        <v>43173</v>
      </c>
      <c r="B1061" s="4">
        <v>1195.19</v>
      </c>
      <c r="C1061" s="3">
        <f t="shared" si="32"/>
        <v>-5.4669817600851555E-3</v>
      </c>
      <c r="D1061" s="1">
        <v>30.74</v>
      </c>
      <c r="E1061" s="3">
        <f t="shared" si="33"/>
        <v>-2.070723160242122E-2</v>
      </c>
    </row>
    <row r="1062" spans="1:5" x14ac:dyDescent="0.35">
      <c r="A1062" s="2">
        <v>43174</v>
      </c>
      <c r="B1062" s="4">
        <v>1191.5899999999999</v>
      </c>
      <c r="C1062" s="3">
        <f t="shared" si="32"/>
        <v>-3.0120733941884858E-3</v>
      </c>
      <c r="D1062" s="1">
        <v>30.82</v>
      </c>
      <c r="E1062" s="3">
        <f t="shared" si="33"/>
        <v>2.6024723487313548E-3</v>
      </c>
    </row>
    <row r="1063" spans="1:5" x14ac:dyDescent="0.35">
      <c r="A1063" s="2">
        <v>43175</v>
      </c>
      <c r="B1063" s="4">
        <v>1191.67</v>
      </c>
      <c r="C1063" s="3">
        <f t="shared" si="32"/>
        <v>6.7137186448488679E-5</v>
      </c>
      <c r="D1063" s="1">
        <v>31.13</v>
      </c>
      <c r="E1063" s="3">
        <f t="shared" si="33"/>
        <v>1.0058403634003852E-2</v>
      </c>
    </row>
    <row r="1064" spans="1:5" x14ac:dyDescent="0.35">
      <c r="A1064" s="2">
        <v>43178</v>
      </c>
      <c r="B1064" s="4">
        <v>1175.29</v>
      </c>
      <c r="C1064" s="3">
        <f t="shared" si="32"/>
        <v>-1.3745416096738282E-2</v>
      </c>
      <c r="D1064" s="1">
        <v>30.9</v>
      </c>
      <c r="E1064" s="3">
        <f t="shared" si="33"/>
        <v>-7.3883713459685328E-3</v>
      </c>
    </row>
    <row r="1065" spans="1:5" x14ac:dyDescent="0.35">
      <c r="A1065" s="2">
        <v>43179</v>
      </c>
      <c r="B1065" s="4">
        <v>1185.04</v>
      </c>
      <c r="C1065" s="3">
        <f t="shared" si="32"/>
        <v>8.2958248602472591E-3</v>
      </c>
      <c r="D1065" s="1">
        <v>30.27</v>
      </c>
      <c r="E1065" s="3">
        <f t="shared" si="33"/>
        <v>-2.0388349514563076E-2</v>
      </c>
    </row>
    <row r="1066" spans="1:5" x14ac:dyDescent="0.35">
      <c r="A1066" s="2">
        <v>43180</v>
      </c>
      <c r="B1066" s="4">
        <v>1196.74</v>
      </c>
      <c r="C1066" s="3">
        <f t="shared" si="32"/>
        <v>9.8730844528455118E-3</v>
      </c>
      <c r="D1066" s="1">
        <v>30.43</v>
      </c>
      <c r="E1066" s="3">
        <f t="shared" si="33"/>
        <v>5.2857614800132192E-3</v>
      </c>
    </row>
    <row r="1067" spans="1:5" x14ac:dyDescent="0.35">
      <c r="A1067" s="2">
        <v>43181</v>
      </c>
      <c r="B1067" s="4">
        <v>1191.8499999999999</v>
      </c>
      <c r="C1067" s="3">
        <f t="shared" si="32"/>
        <v>-4.0861005732240087E-3</v>
      </c>
      <c r="D1067" s="1">
        <v>30.31</v>
      </c>
      <c r="E1067" s="3">
        <f t="shared" si="33"/>
        <v>-3.9434768320736439E-3</v>
      </c>
    </row>
    <row r="1068" spans="1:5" x14ac:dyDescent="0.35">
      <c r="A1068" s="2">
        <v>43182</v>
      </c>
      <c r="B1068" s="4">
        <v>1186.05</v>
      </c>
      <c r="C1068" s="3">
        <f t="shared" si="32"/>
        <v>-4.866384192641654E-3</v>
      </c>
      <c r="D1068" s="1">
        <v>29.72</v>
      </c>
      <c r="E1068" s="3">
        <f t="shared" si="33"/>
        <v>-1.946552292972616E-2</v>
      </c>
    </row>
    <row r="1069" spans="1:5" x14ac:dyDescent="0.35">
      <c r="A1069" s="2">
        <v>43185</v>
      </c>
      <c r="B1069" s="4">
        <v>1183.8800000000001</v>
      </c>
      <c r="C1069" s="3">
        <f t="shared" si="32"/>
        <v>-1.8296024619534131E-3</v>
      </c>
      <c r="D1069" s="1">
        <v>29.58</v>
      </c>
      <c r="E1069" s="3">
        <f t="shared" si="33"/>
        <v>-4.7106325706595077E-3</v>
      </c>
    </row>
    <row r="1070" spans="1:5" x14ac:dyDescent="0.35">
      <c r="A1070" s="2">
        <v>43186</v>
      </c>
      <c r="B1070" s="4">
        <v>1180.8599999999999</v>
      </c>
      <c r="C1070" s="3">
        <f t="shared" si="32"/>
        <v>-2.5509342163058833E-3</v>
      </c>
      <c r="D1070" s="1">
        <v>29.49</v>
      </c>
      <c r="E1070" s="3">
        <f t="shared" si="33"/>
        <v>-3.0425963488843765E-3</v>
      </c>
    </row>
    <row r="1071" spans="1:5" x14ac:dyDescent="0.35">
      <c r="A1071" s="2">
        <v>43187</v>
      </c>
      <c r="B1071" s="4">
        <v>1160.19</v>
      </c>
      <c r="C1071" s="3">
        <f t="shared" si="32"/>
        <v>-1.7504191860169577E-2</v>
      </c>
      <c r="D1071" s="1">
        <v>29.37</v>
      </c>
      <c r="E1071" s="3">
        <f t="shared" si="33"/>
        <v>-4.0691759918615612E-3</v>
      </c>
    </row>
    <row r="1072" spans="1:5" x14ac:dyDescent="0.35">
      <c r="A1072" s="2">
        <v>43188</v>
      </c>
      <c r="B1072" s="4">
        <v>1167.3699999999999</v>
      </c>
      <c r="C1072" s="3">
        <f t="shared" si="32"/>
        <v>6.1886415156136802E-3</v>
      </c>
      <c r="D1072" s="1">
        <v>29.11</v>
      </c>
      <c r="E1072" s="3">
        <f t="shared" si="33"/>
        <v>-8.8525706503235126E-3</v>
      </c>
    </row>
    <row r="1073" spans="1:5" x14ac:dyDescent="0.35">
      <c r="A1073" s="2">
        <v>43189</v>
      </c>
      <c r="B1073" s="4">
        <v>1168.45</v>
      </c>
      <c r="C1073" s="3">
        <f t="shared" si="32"/>
        <v>9.2515654848090555E-4</v>
      </c>
      <c r="D1073" s="1">
        <v>29.33</v>
      </c>
      <c r="E1073" s="3">
        <f t="shared" si="33"/>
        <v>7.5575403641359971E-3</v>
      </c>
    </row>
    <row r="1074" spans="1:5" x14ac:dyDescent="0.35">
      <c r="A1074" s="2">
        <v>43192</v>
      </c>
      <c r="B1074" s="4">
        <v>1164.07</v>
      </c>
      <c r="C1074" s="3">
        <f t="shared" si="32"/>
        <v>-3.7485557790235859E-3</v>
      </c>
      <c r="D1074" s="1">
        <v>29.23</v>
      </c>
      <c r="E1074" s="3">
        <f t="shared" si="33"/>
        <v>-3.4094783498124061E-3</v>
      </c>
    </row>
    <row r="1075" spans="1:5" x14ac:dyDescent="0.35">
      <c r="A1075" s="2">
        <v>43193</v>
      </c>
      <c r="B1075" s="4">
        <v>1165.26</v>
      </c>
      <c r="C1075" s="3">
        <f t="shared" si="32"/>
        <v>1.0222752927229932E-3</v>
      </c>
      <c r="D1075" s="1">
        <v>29.19</v>
      </c>
      <c r="E1075" s="3">
        <f t="shared" si="33"/>
        <v>-1.3684570646595672E-3</v>
      </c>
    </row>
    <row r="1076" spans="1:5" x14ac:dyDescent="0.35">
      <c r="A1076" s="2">
        <v>43194</v>
      </c>
      <c r="B1076" s="4">
        <v>1159.33</v>
      </c>
      <c r="C1076" s="3">
        <f t="shared" si="32"/>
        <v>-5.0889930144346011E-3</v>
      </c>
      <c r="D1076" s="1">
        <v>28.96</v>
      </c>
      <c r="E1076" s="3">
        <f t="shared" si="33"/>
        <v>-7.8794107571086135E-3</v>
      </c>
    </row>
    <row r="1077" spans="1:5" x14ac:dyDescent="0.35">
      <c r="A1077" s="2">
        <v>43195</v>
      </c>
      <c r="B1077" s="4">
        <v>1168.54</v>
      </c>
      <c r="C1077" s="3">
        <f t="shared" si="32"/>
        <v>7.9442436579748969E-3</v>
      </c>
      <c r="D1077" s="1">
        <v>29.13</v>
      </c>
      <c r="E1077" s="3">
        <f t="shared" si="33"/>
        <v>5.87016574585629E-3</v>
      </c>
    </row>
    <row r="1078" spans="1:5" x14ac:dyDescent="0.35">
      <c r="A1078" s="2">
        <v>43196</v>
      </c>
      <c r="B1078" s="4">
        <v>1166.74</v>
      </c>
      <c r="C1078" s="3">
        <f t="shared" si="32"/>
        <v>-1.5403837267016572E-3</v>
      </c>
      <c r="D1078" s="1">
        <v>28.96</v>
      </c>
      <c r="E1078" s="3">
        <f t="shared" si="33"/>
        <v>-5.8359079986267824E-3</v>
      </c>
    </row>
    <row r="1079" spans="1:5" x14ac:dyDescent="0.35">
      <c r="A1079" s="2">
        <v>43199</v>
      </c>
      <c r="B1079" s="4">
        <v>1150.03</v>
      </c>
      <c r="C1079" s="3">
        <f t="shared" si="32"/>
        <v>-1.4321956905565966E-2</v>
      </c>
      <c r="D1079" s="1">
        <v>29.07</v>
      </c>
      <c r="E1079" s="3">
        <f t="shared" si="33"/>
        <v>3.7983425414364444E-3</v>
      </c>
    </row>
    <row r="1080" spans="1:5" x14ac:dyDescent="0.35">
      <c r="A1080" s="2">
        <v>43200</v>
      </c>
      <c r="B1080" s="4">
        <v>1125.1500000000001</v>
      </c>
      <c r="C1080" s="3">
        <f t="shared" si="32"/>
        <v>-2.1634218237785E-2</v>
      </c>
      <c r="D1080" s="1">
        <v>28.9</v>
      </c>
      <c r="E1080" s="3">
        <f t="shared" si="33"/>
        <v>-5.8479532163743277E-3</v>
      </c>
    </row>
    <row r="1081" spans="1:5" x14ac:dyDescent="0.35">
      <c r="A1081" s="2">
        <v>43201</v>
      </c>
      <c r="B1081" s="4">
        <v>1109.53</v>
      </c>
      <c r="C1081" s="3">
        <f t="shared" si="32"/>
        <v>-1.388259343198695E-2</v>
      </c>
      <c r="D1081" s="1">
        <v>28.64</v>
      </c>
      <c r="E1081" s="3">
        <f t="shared" si="33"/>
        <v>-8.9965397923874747E-3</v>
      </c>
    </row>
    <row r="1082" spans="1:5" x14ac:dyDescent="0.35">
      <c r="A1082" s="2">
        <v>43202</v>
      </c>
      <c r="B1082" s="4">
        <v>1118.8800000000001</v>
      </c>
      <c r="C1082" s="3">
        <f t="shared" si="32"/>
        <v>8.4269916090598147E-3</v>
      </c>
      <c r="D1082" s="1">
        <v>28.66</v>
      </c>
      <c r="E1082" s="3">
        <f t="shared" si="33"/>
        <v>6.9832402234635378E-4</v>
      </c>
    </row>
    <row r="1083" spans="1:5" x14ac:dyDescent="0.35">
      <c r="A1083" s="2">
        <v>43203</v>
      </c>
      <c r="B1083" s="4">
        <v>1113.1500000000001</v>
      </c>
      <c r="C1083" s="3">
        <f t="shared" si="32"/>
        <v>-5.1211926211926374E-3</v>
      </c>
      <c r="D1083" s="1">
        <v>28.72</v>
      </c>
      <c r="E1083" s="3">
        <f t="shared" si="33"/>
        <v>2.0935101186321955E-3</v>
      </c>
    </row>
    <row r="1084" spans="1:5" x14ac:dyDescent="0.35">
      <c r="A1084" s="2">
        <v>43206</v>
      </c>
      <c r="B1084" s="4">
        <v>1124.95</v>
      </c>
      <c r="C1084" s="3">
        <f t="shared" si="32"/>
        <v>1.0600547994430179E-2</v>
      </c>
      <c r="D1084" s="1">
        <v>28.8</v>
      </c>
      <c r="E1084" s="3">
        <f t="shared" si="33"/>
        <v>2.7855153203343265E-3</v>
      </c>
    </row>
    <row r="1085" spans="1:5" x14ac:dyDescent="0.35">
      <c r="A1085" s="2">
        <v>43207</v>
      </c>
      <c r="B1085" s="4">
        <v>1105.17</v>
      </c>
      <c r="C1085" s="3">
        <f t="shared" si="32"/>
        <v>-1.7583003689052822E-2</v>
      </c>
      <c r="D1085" s="1">
        <v>29.01</v>
      </c>
      <c r="E1085" s="3">
        <f t="shared" si="33"/>
        <v>7.2916666666666963E-3</v>
      </c>
    </row>
    <row r="1086" spans="1:5" x14ac:dyDescent="0.35">
      <c r="A1086" s="2">
        <v>43208</v>
      </c>
      <c r="B1086" s="4">
        <v>1137.97</v>
      </c>
      <c r="C1086" s="3">
        <f t="shared" si="32"/>
        <v>2.9678691965941847E-2</v>
      </c>
      <c r="D1086" s="1">
        <v>28.9</v>
      </c>
      <c r="E1086" s="3">
        <f t="shared" si="33"/>
        <v>-3.7917959324371931E-3</v>
      </c>
    </row>
    <row r="1087" spans="1:5" x14ac:dyDescent="0.35">
      <c r="A1087" s="2">
        <v>43209</v>
      </c>
      <c r="B1087" s="4">
        <v>1139.67</v>
      </c>
      <c r="C1087" s="3">
        <f t="shared" si="32"/>
        <v>1.4938882395845632E-3</v>
      </c>
      <c r="D1087" s="1">
        <v>28.76</v>
      </c>
      <c r="E1087" s="3">
        <f t="shared" si="33"/>
        <v>-4.8442906574393436E-3</v>
      </c>
    </row>
    <row r="1088" spans="1:5" x14ac:dyDescent="0.35">
      <c r="A1088" s="2">
        <v>43210</v>
      </c>
      <c r="B1088" s="4">
        <v>1128.75</v>
      </c>
      <c r="C1088" s="3">
        <f t="shared" si="32"/>
        <v>-9.5817210245071581E-3</v>
      </c>
      <c r="D1088" s="1">
        <v>28.66</v>
      </c>
      <c r="E1088" s="3">
        <f t="shared" si="33"/>
        <v>-3.4770514603616625E-3</v>
      </c>
    </row>
    <row r="1089" spans="1:5" x14ac:dyDescent="0.35">
      <c r="A1089" s="2">
        <v>43214</v>
      </c>
      <c r="B1089" s="4">
        <v>1120.5899999999999</v>
      </c>
      <c r="C1089" s="3">
        <f t="shared" si="32"/>
        <v>-7.229235880398744E-3</v>
      </c>
      <c r="D1089" s="1">
        <v>29.07</v>
      </c>
      <c r="E1089" s="3">
        <f t="shared" si="33"/>
        <v>1.4305652477320312E-2</v>
      </c>
    </row>
    <row r="1090" spans="1:5" x14ac:dyDescent="0.35">
      <c r="A1090" s="2">
        <v>43215</v>
      </c>
      <c r="B1090" s="4">
        <v>1095.26</v>
      </c>
      <c r="C1090" s="3">
        <f t="shared" si="32"/>
        <v>-2.2604163877957086E-2</v>
      </c>
      <c r="D1090" s="1">
        <v>29.66</v>
      </c>
      <c r="E1090" s="3">
        <f t="shared" si="33"/>
        <v>2.0295837633298928E-2</v>
      </c>
    </row>
    <row r="1091" spans="1:5" x14ac:dyDescent="0.35">
      <c r="A1091" s="2">
        <v>43216</v>
      </c>
      <c r="B1091" s="4">
        <v>1091.8800000000001</v>
      </c>
      <c r="C1091" s="3">
        <f t="shared" ref="C1091:C1154" si="34">(B1091-B1090)/B1090</f>
        <v>-3.0860252360169109E-3</v>
      </c>
      <c r="D1091" s="1">
        <v>29.39</v>
      </c>
      <c r="E1091" s="3">
        <f t="shared" ref="E1091:E1154" si="35">(D1091-D1090)/D1090</f>
        <v>-9.1031692515171798E-3</v>
      </c>
    </row>
    <row r="1092" spans="1:5" x14ac:dyDescent="0.35">
      <c r="A1092" s="2">
        <v>43217</v>
      </c>
      <c r="B1092" s="4">
        <v>1097.51</v>
      </c>
      <c r="C1092" s="3">
        <f t="shared" si="34"/>
        <v>5.1562442759276487E-3</v>
      </c>
      <c r="D1092" s="1">
        <v>29.01</v>
      </c>
      <c r="E1092" s="3">
        <f t="shared" si="35"/>
        <v>-1.2929567880231337E-2</v>
      </c>
    </row>
    <row r="1093" spans="1:5" x14ac:dyDescent="0.35">
      <c r="A1093" s="2">
        <v>43220</v>
      </c>
      <c r="B1093" s="4">
        <v>1065.51</v>
      </c>
      <c r="C1093" s="3">
        <f t="shared" si="34"/>
        <v>-2.9156909732029775E-2</v>
      </c>
      <c r="D1093" s="1">
        <v>28.13</v>
      </c>
      <c r="E1093" s="3">
        <f t="shared" si="35"/>
        <v>-3.0334367459496813E-2</v>
      </c>
    </row>
    <row r="1094" spans="1:5" x14ac:dyDescent="0.35">
      <c r="A1094" s="2">
        <v>43222</v>
      </c>
      <c r="B1094" s="4">
        <v>1068.23</v>
      </c>
      <c r="C1094" s="3">
        <f t="shared" si="34"/>
        <v>2.5527681579713257E-3</v>
      </c>
      <c r="D1094" s="1">
        <v>28.19</v>
      </c>
      <c r="E1094" s="3">
        <f t="shared" si="35"/>
        <v>2.1329541414860389E-3</v>
      </c>
    </row>
    <row r="1095" spans="1:5" x14ac:dyDescent="0.35">
      <c r="A1095" s="2">
        <v>43223</v>
      </c>
      <c r="B1095" s="4">
        <v>1050.3599999999999</v>
      </c>
      <c r="C1095" s="3">
        <f t="shared" si="34"/>
        <v>-1.672860713516763E-2</v>
      </c>
      <c r="D1095" s="1">
        <v>28.15</v>
      </c>
      <c r="E1095" s="3">
        <f t="shared" si="35"/>
        <v>-1.4189428875488719E-3</v>
      </c>
    </row>
    <row r="1096" spans="1:5" x14ac:dyDescent="0.35">
      <c r="A1096" s="2">
        <v>43224</v>
      </c>
      <c r="B1096" s="4">
        <v>1046.28</v>
      </c>
      <c r="C1096" s="3">
        <f t="shared" si="34"/>
        <v>-3.8843824974293837E-3</v>
      </c>
      <c r="D1096" s="1">
        <v>27.82</v>
      </c>
      <c r="E1096" s="3">
        <f t="shared" si="35"/>
        <v>-1.172291296625216E-2</v>
      </c>
    </row>
    <row r="1097" spans="1:5" x14ac:dyDescent="0.35">
      <c r="A1097" s="2">
        <v>43227</v>
      </c>
      <c r="B1097" s="4">
        <v>1028.8</v>
      </c>
      <c r="C1097" s="3">
        <f t="shared" si="34"/>
        <v>-1.6706808884810968E-2</v>
      </c>
      <c r="D1097" s="1">
        <v>27.82</v>
      </c>
      <c r="E1097" s="3">
        <f t="shared" si="35"/>
        <v>0</v>
      </c>
    </row>
    <row r="1098" spans="1:5" x14ac:dyDescent="0.35">
      <c r="A1098" s="2">
        <v>43228</v>
      </c>
      <c r="B1098" s="4">
        <v>1012.29</v>
      </c>
      <c r="C1098" s="3">
        <f t="shared" si="34"/>
        <v>-1.604782270606531E-2</v>
      </c>
      <c r="D1098" s="1">
        <v>28.01</v>
      </c>
      <c r="E1098" s="3">
        <f t="shared" si="35"/>
        <v>6.8296189791517354E-3</v>
      </c>
    </row>
    <row r="1099" spans="1:5" x14ac:dyDescent="0.35">
      <c r="A1099" s="2">
        <v>43229</v>
      </c>
      <c r="B1099" s="4">
        <v>1025.3900000000001</v>
      </c>
      <c r="C1099" s="3">
        <f t="shared" si="34"/>
        <v>1.2940955655000185E-2</v>
      </c>
      <c r="D1099" s="1">
        <v>28.27</v>
      </c>
      <c r="E1099" s="3">
        <f t="shared" si="35"/>
        <v>9.282399143163084E-3</v>
      </c>
    </row>
    <row r="1100" spans="1:5" x14ac:dyDescent="0.35">
      <c r="A1100" s="2">
        <v>43230</v>
      </c>
      <c r="B1100" s="4">
        <v>1040.99</v>
      </c>
      <c r="C1100" s="3">
        <f t="shared" si="34"/>
        <v>1.5213723558840936E-2</v>
      </c>
      <c r="D1100" s="1">
        <v>28.03</v>
      </c>
      <c r="E1100" s="3">
        <f t="shared" si="35"/>
        <v>-8.4895649097983181E-3</v>
      </c>
    </row>
    <row r="1101" spans="1:5" x14ac:dyDescent="0.35">
      <c r="A1101" s="2">
        <v>43231</v>
      </c>
      <c r="B1101" s="4">
        <v>1036.03</v>
      </c>
      <c r="C1101" s="3">
        <f t="shared" si="34"/>
        <v>-4.7646951459668551E-3</v>
      </c>
      <c r="D1101" s="1">
        <v>28.29</v>
      </c>
      <c r="E1101" s="3">
        <f t="shared" si="35"/>
        <v>9.2757759543345697E-3</v>
      </c>
    </row>
    <row r="1102" spans="1:5" x14ac:dyDescent="0.35">
      <c r="A1102" s="2">
        <v>43234</v>
      </c>
      <c r="B1102" s="4">
        <v>1050.83</v>
      </c>
      <c r="C1102" s="3">
        <f t="shared" si="34"/>
        <v>1.4285300618707909E-2</v>
      </c>
      <c r="D1102" s="1">
        <v>27.86</v>
      </c>
      <c r="E1102" s="3">
        <f t="shared" si="35"/>
        <v>-1.519971721456344E-2</v>
      </c>
    </row>
    <row r="1103" spans="1:5" x14ac:dyDescent="0.35">
      <c r="A1103" s="2">
        <v>43235</v>
      </c>
      <c r="B1103" s="4">
        <v>1033.33</v>
      </c>
      <c r="C1103" s="3">
        <f t="shared" si="34"/>
        <v>-1.665350246947651E-2</v>
      </c>
      <c r="D1103" s="1">
        <v>27.66</v>
      </c>
      <c r="E1103" s="3">
        <f t="shared" si="35"/>
        <v>-7.1787508973438366E-3</v>
      </c>
    </row>
    <row r="1104" spans="1:5" x14ac:dyDescent="0.35">
      <c r="A1104" s="2">
        <v>43236</v>
      </c>
      <c r="B1104" s="4">
        <v>1039.42</v>
      </c>
      <c r="C1104" s="3">
        <f t="shared" si="34"/>
        <v>5.8935673986046525E-3</v>
      </c>
      <c r="D1104" s="1">
        <v>28.76</v>
      </c>
      <c r="E1104" s="3">
        <f t="shared" si="35"/>
        <v>3.9768618944323986E-2</v>
      </c>
    </row>
    <row r="1105" spans="1:5" x14ac:dyDescent="0.35">
      <c r="A1105" s="2">
        <v>43237</v>
      </c>
      <c r="B1105" s="4">
        <v>1036.82</v>
      </c>
      <c r="C1105" s="3">
        <f t="shared" si="34"/>
        <v>-2.5013950087550136E-3</v>
      </c>
      <c r="D1105" s="1">
        <v>29.21</v>
      </c>
      <c r="E1105" s="3">
        <f t="shared" si="35"/>
        <v>1.5646731571627236E-2</v>
      </c>
    </row>
    <row r="1106" spans="1:5" x14ac:dyDescent="0.35">
      <c r="A1106" s="2">
        <v>43238</v>
      </c>
      <c r="B1106" s="4">
        <v>1041.3800000000001</v>
      </c>
      <c r="C1106" s="3">
        <f t="shared" si="34"/>
        <v>4.3980633089641145E-3</v>
      </c>
      <c r="D1106" s="1">
        <v>29.01</v>
      </c>
      <c r="E1106" s="3">
        <f t="shared" si="35"/>
        <v>-6.8469702156795376E-3</v>
      </c>
    </row>
    <row r="1107" spans="1:5" x14ac:dyDescent="0.35">
      <c r="A1107" s="2">
        <v>43241</v>
      </c>
      <c r="B1107" s="4">
        <v>1040.25</v>
      </c>
      <c r="C1107" s="3">
        <f t="shared" si="34"/>
        <v>-1.0850986191400921E-3</v>
      </c>
      <c r="D1107" s="1">
        <v>28.96</v>
      </c>
      <c r="E1107" s="3">
        <f t="shared" si="35"/>
        <v>-1.7235436056532475E-3</v>
      </c>
    </row>
    <row r="1108" spans="1:5" x14ac:dyDescent="0.35">
      <c r="A1108" s="2">
        <v>43242</v>
      </c>
      <c r="B1108" s="4">
        <v>1050.3900000000001</v>
      </c>
      <c r="C1108" s="3">
        <f t="shared" si="34"/>
        <v>9.7476568132661388E-3</v>
      </c>
      <c r="D1108" s="1">
        <v>29.01</v>
      </c>
      <c r="E1108" s="3">
        <f t="shared" si="35"/>
        <v>1.726519337016599E-3</v>
      </c>
    </row>
    <row r="1109" spans="1:5" x14ac:dyDescent="0.35">
      <c r="A1109" s="2">
        <v>43243</v>
      </c>
      <c r="B1109" s="4">
        <v>1035.3900000000001</v>
      </c>
      <c r="C1109" s="3">
        <f t="shared" si="34"/>
        <v>-1.4280410133379029E-2</v>
      </c>
      <c r="D1109" s="1">
        <v>28.52</v>
      </c>
      <c r="E1109" s="3">
        <f t="shared" si="35"/>
        <v>-1.6890727335401652E-2</v>
      </c>
    </row>
    <row r="1110" spans="1:5" x14ac:dyDescent="0.35">
      <c r="A1110" s="2">
        <v>43244</v>
      </c>
      <c r="B1110" s="4">
        <v>1026.19</v>
      </c>
      <c r="C1110" s="3">
        <f t="shared" si="34"/>
        <v>-8.8855407141270864E-3</v>
      </c>
      <c r="D1110" s="1">
        <v>28.82</v>
      </c>
      <c r="E1110" s="3">
        <f t="shared" si="35"/>
        <v>1.0518934081346449E-2</v>
      </c>
    </row>
    <row r="1111" spans="1:5" x14ac:dyDescent="0.35">
      <c r="A1111" s="2">
        <v>43245</v>
      </c>
      <c r="B1111" s="4">
        <v>1045.73</v>
      </c>
      <c r="C1111" s="3">
        <f t="shared" si="34"/>
        <v>1.9041308139818126E-2</v>
      </c>
      <c r="D1111" s="1">
        <v>28.88</v>
      </c>
      <c r="E1111" s="3">
        <f t="shared" si="35"/>
        <v>2.0818875780707399E-3</v>
      </c>
    </row>
    <row r="1112" spans="1:5" x14ac:dyDescent="0.35">
      <c r="A1112" s="2">
        <v>43248</v>
      </c>
      <c r="B1112" s="4">
        <v>1078.5</v>
      </c>
      <c r="C1112" s="3">
        <f t="shared" si="34"/>
        <v>3.1336960783376187E-2</v>
      </c>
      <c r="D1112" s="1">
        <v>29.56</v>
      </c>
      <c r="E1112" s="3">
        <f t="shared" si="35"/>
        <v>2.3545706371191126E-2</v>
      </c>
    </row>
    <row r="1113" spans="1:5" x14ac:dyDescent="0.35">
      <c r="A1113" s="2">
        <v>43249</v>
      </c>
      <c r="B1113" s="4">
        <v>1064.49</v>
      </c>
      <c r="C1113" s="3">
        <f t="shared" si="34"/>
        <v>-1.299026425591098E-2</v>
      </c>
      <c r="D1113" s="1">
        <v>29.21</v>
      </c>
      <c r="E1113" s="3">
        <f t="shared" si="35"/>
        <v>-1.1840324763193433E-2</v>
      </c>
    </row>
    <row r="1114" spans="1:5" x14ac:dyDescent="0.35">
      <c r="A1114" s="2">
        <v>43250</v>
      </c>
      <c r="B1114" s="4">
        <v>1052.94</v>
      </c>
      <c r="C1114" s="3">
        <f t="shared" si="34"/>
        <v>-1.0850266324718836E-2</v>
      </c>
      <c r="D1114" s="1">
        <v>28.5</v>
      </c>
      <c r="E1114" s="3">
        <f t="shared" si="35"/>
        <v>-2.4306744265662473E-2</v>
      </c>
    </row>
    <row r="1115" spans="1:5" x14ac:dyDescent="0.35">
      <c r="A1115" s="2">
        <v>43251</v>
      </c>
      <c r="B1115" s="4">
        <v>1022.02</v>
      </c>
      <c r="C1115" s="3">
        <f t="shared" si="34"/>
        <v>-2.9365395938989944E-2</v>
      </c>
      <c r="D1115" s="1">
        <v>28.25</v>
      </c>
      <c r="E1115" s="3">
        <f t="shared" si="35"/>
        <v>-8.771929824561403E-3</v>
      </c>
    </row>
    <row r="1116" spans="1:5" x14ac:dyDescent="0.35">
      <c r="A1116" s="2">
        <v>43252</v>
      </c>
      <c r="B1116" s="4">
        <v>1007.49</v>
      </c>
      <c r="C1116" s="3">
        <f t="shared" si="34"/>
        <v>-1.4216942916968331E-2</v>
      </c>
      <c r="D1116" s="1">
        <v>27.9</v>
      </c>
      <c r="E1116" s="3">
        <f t="shared" si="35"/>
        <v>-1.2389380530973501E-2</v>
      </c>
    </row>
    <row r="1117" spans="1:5" x14ac:dyDescent="0.35">
      <c r="A1117" s="2">
        <v>43255</v>
      </c>
      <c r="B1117" s="4">
        <v>1008.25</v>
      </c>
      <c r="C1117" s="3">
        <f t="shared" si="34"/>
        <v>7.5434991910588783E-4</v>
      </c>
      <c r="D1117" s="1">
        <v>27.54</v>
      </c>
      <c r="E1117" s="3">
        <f t="shared" si="35"/>
        <v>-1.2903225806451594E-2</v>
      </c>
    </row>
    <row r="1118" spans="1:5" x14ac:dyDescent="0.35">
      <c r="A1118" s="2">
        <v>43256</v>
      </c>
      <c r="B1118" s="1">
        <v>994.06</v>
      </c>
      <c r="C1118" s="3">
        <f t="shared" si="34"/>
        <v>-1.4073890404165687E-2</v>
      </c>
      <c r="D1118" s="1">
        <v>27.27</v>
      </c>
      <c r="E1118" s="3">
        <f t="shared" si="35"/>
        <v>-9.8039215686274352E-3</v>
      </c>
    </row>
    <row r="1119" spans="1:5" x14ac:dyDescent="0.35">
      <c r="A1119" s="2">
        <v>43257</v>
      </c>
      <c r="B1119" s="1">
        <v>982.27</v>
      </c>
      <c r="C1119" s="3">
        <f t="shared" si="34"/>
        <v>-1.1860451079411669E-2</v>
      </c>
      <c r="D1119" s="1">
        <v>26.98</v>
      </c>
      <c r="E1119" s="3">
        <f t="shared" si="35"/>
        <v>-1.0634396773010603E-2</v>
      </c>
    </row>
    <row r="1120" spans="1:5" x14ac:dyDescent="0.35">
      <c r="A1120" s="2">
        <v>43258</v>
      </c>
      <c r="B1120" s="4">
        <v>1000.84</v>
      </c>
      <c r="C1120" s="3">
        <f t="shared" si="34"/>
        <v>1.890518900098756E-2</v>
      </c>
      <c r="D1120" s="1">
        <v>28.14</v>
      </c>
      <c r="E1120" s="3">
        <f t="shared" si="35"/>
        <v>4.2994810971089703E-2</v>
      </c>
    </row>
    <row r="1121" spans="1:5" x14ac:dyDescent="0.35">
      <c r="A1121" s="2">
        <v>43259</v>
      </c>
      <c r="B1121" s="1">
        <v>973.94</v>
      </c>
      <c r="C1121" s="3">
        <f t="shared" si="34"/>
        <v>-2.6877422964709619E-2</v>
      </c>
      <c r="D1121" s="1">
        <v>27.62</v>
      </c>
      <c r="E1121" s="3">
        <f t="shared" si="35"/>
        <v>-1.8479033404406525E-2</v>
      </c>
    </row>
    <row r="1122" spans="1:5" x14ac:dyDescent="0.35">
      <c r="A1122" s="2">
        <v>43262</v>
      </c>
      <c r="B1122" s="1">
        <v>980.82</v>
      </c>
      <c r="C1122" s="3">
        <f t="shared" si="34"/>
        <v>7.0640901903607977E-3</v>
      </c>
      <c r="D1122" s="1">
        <v>27.75</v>
      </c>
      <c r="E1122" s="3">
        <f t="shared" si="35"/>
        <v>4.7067342505430487E-3</v>
      </c>
    </row>
    <row r="1123" spans="1:5" x14ac:dyDescent="0.35">
      <c r="A1123" s="2">
        <v>43263</v>
      </c>
      <c r="B1123" s="1">
        <v>967.88</v>
      </c>
      <c r="C1123" s="3">
        <f t="shared" si="34"/>
        <v>-1.3193042556228517E-2</v>
      </c>
      <c r="D1123" s="1">
        <v>27.42</v>
      </c>
      <c r="E1123" s="3">
        <f t="shared" si="35"/>
        <v>-1.1891891891891831E-2</v>
      </c>
    </row>
    <row r="1124" spans="1:5" x14ac:dyDescent="0.35">
      <c r="A1124" s="2">
        <v>43264</v>
      </c>
      <c r="B1124" s="1">
        <v>950.66</v>
      </c>
      <c r="C1124" s="3">
        <f t="shared" si="34"/>
        <v>-1.7791461751456822E-2</v>
      </c>
      <c r="D1124" s="1">
        <v>26.96</v>
      </c>
      <c r="E1124" s="3">
        <f t="shared" si="35"/>
        <v>-1.6776075857038688E-2</v>
      </c>
    </row>
    <row r="1125" spans="1:5" x14ac:dyDescent="0.35">
      <c r="A1125" s="2">
        <v>43265</v>
      </c>
      <c r="B1125" s="1">
        <v>960.64</v>
      </c>
      <c r="C1125" s="3">
        <f t="shared" si="34"/>
        <v>1.0497969831485513E-2</v>
      </c>
      <c r="D1125" s="1">
        <v>28.58</v>
      </c>
      <c r="E1125" s="3">
        <f t="shared" si="35"/>
        <v>6.0089020771513256E-2</v>
      </c>
    </row>
    <row r="1126" spans="1:5" x14ac:dyDescent="0.35">
      <c r="A1126" s="2">
        <v>43269</v>
      </c>
      <c r="B1126" s="1">
        <v>946.12</v>
      </c>
      <c r="C1126" s="3">
        <f t="shared" si="34"/>
        <v>-1.5114923384410374E-2</v>
      </c>
      <c r="D1126" s="1">
        <v>27.08</v>
      </c>
      <c r="E1126" s="3">
        <f t="shared" si="35"/>
        <v>-5.2484254723582931E-2</v>
      </c>
    </row>
    <row r="1127" spans="1:5" x14ac:dyDescent="0.35">
      <c r="A1127" s="2">
        <v>43270</v>
      </c>
      <c r="B1127" s="1">
        <v>959.22</v>
      </c>
      <c r="C1127" s="3">
        <f t="shared" si="34"/>
        <v>1.3846023760199576E-2</v>
      </c>
      <c r="D1127" s="1">
        <v>26.94</v>
      </c>
      <c r="E1127" s="3">
        <f t="shared" si="35"/>
        <v>-5.1698670605611896E-3</v>
      </c>
    </row>
    <row r="1128" spans="1:5" x14ac:dyDescent="0.35">
      <c r="A1128" s="2">
        <v>43271</v>
      </c>
      <c r="B1128" s="1">
        <v>960.63</v>
      </c>
      <c r="C1128" s="3">
        <f t="shared" si="34"/>
        <v>1.4699443297679032E-3</v>
      </c>
      <c r="D1128" s="1">
        <v>26.42</v>
      </c>
      <c r="E1128" s="3">
        <f t="shared" si="35"/>
        <v>-1.9302152932442449E-2</v>
      </c>
    </row>
    <row r="1129" spans="1:5" x14ac:dyDescent="0.35">
      <c r="A1129" s="2">
        <v>43272</v>
      </c>
      <c r="B1129" s="1">
        <v>965.57</v>
      </c>
      <c r="C1129" s="3">
        <f t="shared" si="34"/>
        <v>5.1424585948804998E-3</v>
      </c>
      <c r="D1129" s="1">
        <v>27.06</v>
      </c>
      <c r="E1129" s="3">
        <f t="shared" si="35"/>
        <v>2.4224072672217902E-2</v>
      </c>
    </row>
    <row r="1130" spans="1:5" x14ac:dyDescent="0.35">
      <c r="A1130" s="2">
        <v>43273</v>
      </c>
      <c r="B1130" s="1">
        <v>973.21</v>
      </c>
      <c r="C1130" s="3">
        <f t="shared" si="34"/>
        <v>7.9124247853599276E-3</v>
      </c>
      <c r="D1130" s="1">
        <v>28.31</v>
      </c>
      <c r="E1130" s="3">
        <f t="shared" si="35"/>
        <v>4.6193643754619367E-2</v>
      </c>
    </row>
    <row r="1131" spans="1:5" x14ac:dyDescent="0.35">
      <c r="A1131" s="2">
        <v>43276</v>
      </c>
      <c r="B1131" s="1">
        <v>956.03</v>
      </c>
      <c r="C1131" s="3">
        <f t="shared" si="34"/>
        <v>-1.7652921774334484E-2</v>
      </c>
      <c r="D1131" s="1">
        <v>27.69</v>
      </c>
      <c r="E1131" s="3">
        <f t="shared" si="35"/>
        <v>-2.1900388555280731E-2</v>
      </c>
    </row>
    <row r="1132" spans="1:5" x14ac:dyDescent="0.35">
      <c r="A1132" s="2">
        <v>43277</v>
      </c>
      <c r="B1132" s="1">
        <v>960.96</v>
      </c>
      <c r="C1132" s="3">
        <f t="shared" si="34"/>
        <v>5.1567419432445253E-3</v>
      </c>
      <c r="D1132" s="1">
        <v>27.42</v>
      </c>
      <c r="E1132" s="3">
        <f t="shared" si="35"/>
        <v>-9.7508125677139602E-3</v>
      </c>
    </row>
    <row r="1133" spans="1:5" x14ac:dyDescent="0.35">
      <c r="A1133" s="2">
        <v>43278</v>
      </c>
      <c r="B1133" s="1">
        <v>976.65</v>
      </c>
      <c r="C1133" s="3">
        <f t="shared" si="34"/>
        <v>1.6327422577422514E-2</v>
      </c>
      <c r="D1133" s="1">
        <v>27.64</v>
      </c>
      <c r="E1133" s="3">
        <f t="shared" si="35"/>
        <v>8.0233406272793156E-3</v>
      </c>
    </row>
    <row r="1134" spans="1:5" x14ac:dyDescent="0.35">
      <c r="A1134" s="2">
        <v>43279</v>
      </c>
      <c r="B1134" s="1">
        <v>979.87</v>
      </c>
      <c r="C1134" s="3">
        <f t="shared" si="34"/>
        <v>3.2969845901807478E-3</v>
      </c>
      <c r="D1134" s="1">
        <v>28.2</v>
      </c>
      <c r="E1134" s="3">
        <f t="shared" si="35"/>
        <v>2.0260492040520939E-2</v>
      </c>
    </row>
    <row r="1135" spans="1:5" x14ac:dyDescent="0.35">
      <c r="A1135" s="2">
        <v>43280</v>
      </c>
      <c r="B1135" s="1">
        <v>983.66</v>
      </c>
      <c r="C1135" s="3">
        <f t="shared" si="34"/>
        <v>3.867860022247812E-3</v>
      </c>
      <c r="D1135" s="1">
        <v>27.85</v>
      </c>
      <c r="E1135" s="3">
        <f t="shared" si="35"/>
        <v>-1.2411347517730421E-2</v>
      </c>
    </row>
    <row r="1136" spans="1:5" x14ac:dyDescent="0.35">
      <c r="A1136" s="2">
        <v>43283</v>
      </c>
      <c r="B1136" s="1">
        <v>986.1</v>
      </c>
      <c r="C1136" s="3">
        <f t="shared" si="34"/>
        <v>2.4805318911006393E-3</v>
      </c>
      <c r="D1136" s="1">
        <v>27.58</v>
      </c>
      <c r="E1136" s="3">
        <f t="shared" si="35"/>
        <v>-9.6947935368044205E-3</v>
      </c>
    </row>
    <row r="1137" spans="1:5" x14ac:dyDescent="0.35">
      <c r="A1137" s="2">
        <v>43284</v>
      </c>
      <c r="B1137" s="1">
        <v>984.31</v>
      </c>
      <c r="C1137" s="3">
        <f t="shared" si="34"/>
        <v>-1.8152317209208775E-3</v>
      </c>
      <c r="D1137" s="1">
        <v>27.71</v>
      </c>
      <c r="E1137" s="3">
        <f t="shared" si="35"/>
        <v>4.7135605511240963E-3</v>
      </c>
    </row>
    <row r="1138" spans="1:5" x14ac:dyDescent="0.35">
      <c r="A1138" s="2">
        <v>43285</v>
      </c>
      <c r="B1138" s="1">
        <v>990.59</v>
      </c>
      <c r="C1138" s="3">
        <f t="shared" si="34"/>
        <v>6.3801038290783258E-3</v>
      </c>
      <c r="D1138" s="1">
        <v>28.66</v>
      </c>
      <c r="E1138" s="3">
        <f t="shared" si="35"/>
        <v>3.4283652111151183E-2</v>
      </c>
    </row>
    <row r="1139" spans="1:5" x14ac:dyDescent="0.35">
      <c r="A1139" s="2">
        <v>43286</v>
      </c>
      <c r="B1139" s="4">
        <v>1008.63</v>
      </c>
      <c r="C1139" s="3">
        <f t="shared" si="34"/>
        <v>1.821136898212173E-2</v>
      </c>
      <c r="D1139" s="1">
        <v>29.2</v>
      </c>
      <c r="E1139" s="3">
        <f t="shared" si="35"/>
        <v>1.8841591067690129E-2</v>
      </c>
    </row>
    <row r="1140" spans="1:5" x14ac:dyDescent="0.35">
      <c r="A1140" s="2">
        <v>43287</v>
      </c>
      <c r="B1140" s="4">
        <v>1004.89</v>
      </c>
      <c r="C1140" s="3">
        <f t="shared" si="34"/>
        <v>-3.7079999603422554E-3</v>
      </c>
      <c r="D1140" s="1">
        <v>28.74</v>
      </c>
      <c r="E1140" s="3">
        <f t="shared" si="35"/>
        <v>-1.5753424657534276E-2</v>
      </c>
    </row>
    <row r="1141" spans="1:5" x14ac:dyDescent="0.35">
      <c r="A1141" s="2">
        <v>43290</v>
      </c>
      <c r="B1141" s="4">
        <v>1009.86</v>
      </c>
      <c r="C1141" s="3">
        <f t="shared" si="34"/>
        <v>4.9458149648220475E-3</v>
      </c>
      <c r="D1141" s="1">
        <v>28.33</v>
      </c>
      <c r="E1141" s="3">
        <f t="shared" si="35"/>
        <v>-1.4265831593597778E-2</v>
      </c>
    </row>
    <row r="1142" spans="1:5" x14ac:dyDescent="0.35">
      <c r="A1142" s="2">
        <v>43291</v>
      </c>
      <c r="B1142" s="1">
        <v>979.44</v>
      </c>
      <c r="C1142" s="3">
        <f t="shared" si="34"/>
        <v>-3.0122987344780423E-2</v>
      </c>
      <c r="D1142" s="1">
        <v>27.89</v>
      </c>
      <c r="E1142" s="3">
        <f t="shared" si="35"/>
        <v>-1.5531238969290425E-2</v>
      </c>
    </row>
    <row r="1143" spans="1:5" x14ac:dyDescent="0.35">
      <c r="A1143" s="2">
        <v>43292</v>
      </c>
      <c r="B1143" s="1">
        <v>928.94</v>
      </c>
      <c r="C1143" s="3">
        <f t="shared" si="34"/>
        <v>-5.1560075144980802E-2</v>
      </c>
      <c r="D1143" s="1">
        <v>27.79</v>
      </c>
      <c r="E1143" s="3">
        <f t="shared" si="35"/>
        <v>-3.5855145213338621E-3</v>
      </c>
    </row>
    <row r="1144" spans="1:5" x14ac:dyDescent="0.35">
      <c r="A1144" s="2">
        <v>43293</v>
      </c>
      <c r="B1144" s="1">
        <v>912.25</v>
      </c>
      <c r="C1144" s="3">
        <f t="shared" si="34"/>
        <v>-1.7966714750145385E-2</v>
      </c>
      <c r="D1144" s="1">
        <v>26.98</v>
      </c>
      <c r="E1144" s="3">
        <f t="shared" si="35"/>
        <v>-2.9147175242893082E-2</v>
      </c>
    </row>
    <row r="1145" spans="1:5" x14ac:dyDescent="0.35">
      <c r="A1145" s="2">
        <v>43294</v>
      </c>
      <c r="B1145" s="1">
        <v>915.82</v>
      </c>
      <c r="C1145" s="3">
        <f t="shared" si="34"/>
        <v>3.9134009317621813E-3</v>
      </c>
      <c r="D1145" s="1">
        <v>27.38</v>
      </c>
      <c r="E1145" s="3">
        <f t="shared" si="35"/>
        <v>1.4825796886582601E-2</v>
      </c>
    </row>
    <row r="1146" spans="1:5" x14ac:dyDescent="0.35">
      <c r="A1146" s="2">
        <v>43297</v>
      </c>
      <c r="B1146" s="1">
        <v>914.7</v>
      </c>
      <c r="C1146" s="3">
        <f t="shared" si="34"/>
        <v>-1.2229477408224373E-3</v>
      </c>
      <c r="D1146" s="1">
        <v>27.5</v>
      </c>
      <c r="E1146" s="3">
        <f t="shared" si="35"/>
        <v>4.3827611395179326E-3</v>
      </c>
    </row>
    <row r="1147" spans="1:5" x14ac:dyDescent="0.35">
      <c r="A1147" s="2">
        <v>43298</v>
      </c>
      <c r="B1147" s="1">
        <v>933.61</v>
      </c>
      <c r="C1147" s="3">
        <f t="shared" si="34"/>
        <v>2.0673444845304437E-2</v>
      </c>
      <c r="D1147" s="1">
        <v>27.83</v>
      </c>
      <c r="E1147" s="3">
        <f t="shared" si="35"/>
        <v>1.1999999999999938E-2</v>
      </c>
    </row>
    <row r="1148" spans="1:5" x14ac:dyDescent="0.35">
      <c r="A1148" s="2">
        <v>43299</v>
      </c>
      <c r="B1148" s="1">
        <v>940.15</v>
      </c>
      <c r="C1148" s="3">
        <f t="shared" si="34"/>
        <v>7.0050663553303449E-3</v>
      </c>
      <c r="D1148" s="1">
        <v>28.85</v>
      </c>
      <c r="E1148" s="3">
        <f t="shared" si="35"/>
        <v>3.6651095939633602E-2</v>
      </c>
    </row>
    <row r="1149" spans="1:5" x14ac:dyDescent="0.35">
      <c r="A1149" s="2">
        <v>43300</v>
      </c>
      <c r="B1149" s="1">
        <v>946.84</v>
      </c>
      <c r="C1149" s="3">
        <f t="shared" si="34"/>
        <v>7.1158857629102321E-3</v>
      </c>
      <c r="D1149" s="1">
        <v>30.03</v>
      </c>
      <c r="E1149" s="3">
        <f t="shared" si="35"/>
        <v>4.0901213171577112E-2</v>
      </c>
    </row>
    <row r="1150" spans="1:5" x14ac:dyDescent="0.35">
      <c r="A1150" s="2">
        <v>43301</v>
      </c>
      <c r="B1150" s="1">
        <v>957.57</v>
      </c>
      <c r="C1150" s="3">
        <f t="shared" si="34"/>
        <v>1.1332432089899052E-2</v>
      </c>
      <c r="D1150" s="1">
        <v>30.28</v>
      </c>
      <c r="E1150" s="3">
        <f t="shared" si="35"/>
        <v>8.3250083250083241E-3</v>
      </c>
    </row>
    <row r="1151" spans="1:5" x14ac:dyDescent="0.35">
      <c r="A1151" s="2">
        <v>43304</v>
      </c>
      <c r="B1151" s="1">
        <v>969.75</v>
      </c>
      <c r="C1151" s="3">
        <f t="shared" si="34"/>
        <v>1.2719696732353718E-2</v>
      </c>
      <c r="D1151" s="1">
        <v>29.93</v>
      </c>
      <c r="E1151" s="3">
        <f t="shared" si="35"/>
        <v>-1.1558784676354076E-2</v>
      </c>
    </row>
    <row r="1152" spans="1:5" x14ac:dyDescent="0.35">
      <c r="A1152" s="2">
        <v>43305</v>
      </c>
      <c r="B1152" s="1">
        <v>939.07</v>
      </c>
      <c r="C1152" s="3">
        <f t="shared" si="34"/>
        <v>-3.1637019850476879E-2</v>
      </c>
      <c r="D1152" s="1">
        <v>29.28</v>
      </c>
      <c r="E1152" s="3">
        <f t="shared" si="35"/>
        <v>-2.1717340461075797E-2</v>
      </c>
    </row>
    <row r="1153" spans="1:5" x14ac:dyDescent="0.35">
      <c r="A1153" s="2">
        <v>43306</v>
      </c>
      <c r="B1153" s="1">
        <v>970.59</v>
      </c>
      <c r="C1153" s="3">
        <f t="shared" si="34"/>
        <v>3.3565122940781816E-2</v>
      </c>
      <c r="D1153" s="1">
        <v>29.35</v>
      </c>
      <c r="E1153" s="3">
        <f t="shared" si="35"/>
        <v>2.3907103825136708E-3</v>
      </c>
    </row>
    <row r="1154" spans="1:5" x14ac:dyDescent="0.35">
      <c r="A1154" s="2">
        <v>43307</v>
      </c>
      <c r="B1154" s="1">
        <v>965.28</v>
      </c>
      <c r="C1154" s="3">
        <f t="shared" si="34"/>
        <v>-5.4708991438197994E-3</v>
      </c>
      <c r="D1154" s="1">
        <v>29.03</v>
      </c>
      <c r="E1154" s="3">
        <f t="shared" si="35"/>
        <v>-1.090289608177173E-2</v>
      </c>
    </row>
    <row r="1155" spans="1:5" x14ac:dyDescent="0.35">
      <c r="A1155" s="2">
        <v>43308</v>
      </c>
      <c r="B1155" s="1">
        <v>972.49</v>
      </c>
      <c r="C1155" s="3">
        <f t="shared" ref="C1155:C1218" si="36">(B1155-B1154)/B1154</f>
        <v>7.4693353223935404E-3</v>
      </c>
      <c r="D1155" s="1">
        <v>29.18</v>
      </c>
      <c r="E1155" s="3">
        <f t="shared" ref="E1155:E1218" si="37">(D1155-D1154)/D1154</f>
        <v>5.1670685497760445E-3</v>
      </c>
    </row>
    <row r="1156" spans="1:5" x14ac:dyDescent="0.35">
      <c r="A1156" s="2">
        <v>43311</v>
      </c>
      <c r="B1156" s="1">
        <v>978.07</v>
      </c>
      <c r="C1156" s="3">
        <f t="shared" si="36"/>
        <v>5.7378482040946859E-3</v>
      </c>
      <c r="D1156" s="1">
        <v>29.06</v>
      </c>
      <c r="E1156" s="3">
        <f t="shared" si="37"/>
        <v>-4.1124057573680949E-3</v>
      </c>
    </row>
    <row r="1157" spans="1:5" x14ac:dyDescent="0.35">
      <c r="A1157" s="2">
        <v>43312</v>
      </c>
      <c r="B1157" s="1">
        <v>985.26</v>
      </c>
      <c r="C1157" s="3">
        <f t="shared" si="36"/>
        <v>7.3512120809348415E-3</v>
      </c>
      <c r="D1157" s="1">
        <v>29.37</v>
      </c>
      <c r="E1157" s="3">
        <f t="shared" si="37"/>
        <v>1.0667584308327677E-2</v>
      </c>
    </row>
    <row r="1158" spans="1:5" x14ac:dyDescent="0.35">
      <c r="A1158" s="2">
        <v>43313</v>
      </c>
      <c r="B1158" s="1">
        <v>987.59</v>
      </c>
      <c r="C1158" s="3">
        <f t="shared" si="36"/>
        <v>2.3648580070235684E-3</v>
      </c>
      <c r="D1158" s="1">
        <v>29.01</v>
      </c>
      <c r="E1158" s="3">
        <f t="shared" si="37"/>
        <v>-1.2257405515832463E-2</v>
      </c>
    </row>
    <row r="1159" spans="1:5" x14ac:dyDescent="0.35">
      <c r="A1159" s="2">
        <v>43314</v>
      </c>
      <c r="B1159" s="1">
        <v>960.61</v>
      </c>
      <c r="C1159" s="3">
        <f t="shared" si="36"/>
        <v>-2.7319029151773526E-2</v>
      </c>
      <c r="D1159" s="1">
        <v>28.7</v>
      </c>
      <c r="E1159" s="3">
        <f t="shared" si="37"/>
        <v>-1.068597035505006E-2</v>
      </c>
    </row>
    <row r="1160" spans="1:5" x14ac:dyDescent="0.35">
      <c r="A1160" s="2">
        <v>43315</v>
      </c>
      <c r="B1160" s="1">
        <v>971.38</v>
      </c>
      <c r="C1160" s="3">
        <f t="shared" si="36"/>
        <v>1.1211625946013451E-2</v>
      </c>
      <c r="D1160" s="1">
        <v>28.62</v>
      </c>
      <c r="E1160" s="3">
        <f t="shared" si="37"/>
        <v>-2.7874564459929719E-3</v>
      </c>
    </row>
    <row r="1161" spans="1:5" x14ac:dyDescent="0.35">
      <c r="A1161" s="2">
        <v>43318</v>
      </c>
      <c r="B1161" s="1">
        <v>956.75</v>
      </c>
      <c r="C1161" s="3">
        <f t="shared" si="36"/>
        <v>-1.5061047170005554E-2</v>
      </c>
      <c r="D1161" s="1">
        <v>28.7</v>
      </c>
      <c r="E1161" s="3">
        <f t="shared" si="37"/>
        <v>2.7952480782668866E-3</v>
      </c>
    </row>
    <row r="1162" spans="1:5" x14ac:dyDescent="0.35">
      <c r="A1162" s="2">
        <v>43319</v>
      </c>
      <c r="B1162" s="1">
        <v>975.34</v>
      </c>
      <c r="C1162" s="3">
        <f t="shared" si="36"/>
        <v>1.9430363208779756E-2</v>
      </c>
      <c r="D1162" s="1">
        <v>29.03</v>
      </c>
      <c r="E1162" s="3">
        <f t="shared" si="37"/>
        <v>1.149825783972132E-2</v>
      </c>
    </row>
    <row r="1163" spans="1:5" x14ac:dyDescent="0.35">
      <c r="A1163" s="2">
        <v>43320</v>
      </c>
      <c r="B1163" s="1">
        <v>983.36</v>
      </c>
      <c r="C1163" s="3">
        <f t="shared" si="36"/>
        <v>8.2227735968995238E-3</v>
      </c>
      <c r="D1163" s="1">
        <v>29.08</v>
      </c>
      <c r="E1163" s="3">
        <f t="shared" si="37"/>
        <v>1.7223561832585999E-3</v>
      </c>
    </row>
    <row r="1164" spans="1:5" x14ac:dyDescent="0.35">
      <c r="A1164" s="2">
        <v>43321</v>
      </c>
      <c r="B1164" s="1">
        <v>985.14</v>
      </c>
      <c r="C1164" s="3">
        <f t="shared" si="36"/>
        <v>1.8101204035144531E-3</v>
      </c>
      <c r="D1164" s="1">
        <v>29.72</v>
      </c>
      <c r="E1164" s="3">
        <f t="shared" si="37"/>
        <v>2.2008253094910613E-2</v>
      </c>
    </row>
    <row r="1165" spans="1:5" x14ac:dyDescent="0.35">
      <c r="A1165" s="2">
        <v>43322</v>
      </c>
      <c r="B1165" s="1">
        <v>961.86</v>
      </c>
      <c r="C1165" s="3">
        <f t="shared" si="36"/>
        <v>-2.3631159023082986E-2</v>
      </c>
      <c r="D1165" s="1">
        <v>29.03</v>
      </c>
      <c r="E1165" s="3">
        <f t="shared" si="37"/>
        <v>-2.3216689098250261E-2</v>
      </c>
    </row>
    <row r="1166" spans="1:5" x14ac:dyDescent="0.35">
      <c r="A1166" s="2">
        <v>43325</v>
      </c>
      <c r="B1166" s="1">
        <v>939.13</v>
      </c>
      <c r="C1166" s="3">
        <f t="shared" si="36"/>
        <v>-2.3631297694051128E-2</v>
      </c>
      <c r="D1166" s="1">
        <v>28.29</v>
      </c>
      <c r="E1166" s="3">
        <f t="shared" si="37"/>
        <v>-2.5490871512228796E-2</v>
      </c>
    </row>
    <row r="1167" spans="1:5" x14ac:dyDescent="0.35">
      <c r="A1167" s="2">
        <v>43326</v>
      </c>
      <c r="B1167" s="1">
        <v>947.61</v>
      </c>
      <c r="C1167" s="3">
        <f t="shared" si="36"/>
        <v>9.029633810015673E-3</v>
      </c>
      <c r="D1167" s="1">
        <v>27.38</v>
      </c>
      <c r="E1167" s="3">
        <f t="shared" si="37"/>
        <v>-3.2166843407564517E-2</v>
      </c>
    </row>
    <row r="1168" spans="1:5" x14ac:dyDescent="0.35">
      <c r="A1168" s="2">
        <v>43327</v>
      </c>
      <c r="B1168" s="1">
        <v>915.66</v>
      </c>
      <c r="C1168" s="3">
        <f t="shared" si="36"/>
        <v>-3.3716402317409105E-2</v>
      </c>
      <c r="D1168" s="1">
        <v>27.29</v>
      </c>
      <c r="E1168" s="3">
        <f t="shared" si="37"/>
        <v>-3.2870708546384173E-3</v>
      </c>
    </row>
    <row r="1169" spans="1:5" x14ac:dyDescent="0.35">
      <c r="A1169" s="2">
        <v>43328</v>
      </c>
      <c r="B1169" s="1">
        <v>886.8</v>
      </c>
      <c r="C1169" s="3">
        <f t="shared" si="36"/>
        <v>-3.1518249131773819E-2</v>
      </c>
      <c r="D1169" s="1">
        <v>27.27</v>
      </c>
      <c r="E1169" s="3">
        <f t="shared" si="37"/>
        <v>-7.328691828508455E-4</v>
      </c>
    </row>
    <row r="1170" spans="1:5" x14ac:dyDescent="0.35">
      <c r="A1170" s="2">
        <v>43329</v>
      </c>
      <c r="B1170" s="1">
        <v>901.48</v>
      </c>
      <c r="C1170" s="3">
        <f t="shared" si="36"/>
        <v>1.6553901668922039E-2</v>
      </c>
      <c r="D1170" s="1">
        <v>26.9</v>
      </c>
      <c r="E1170" s="3">
        <f t="shared" si="37"/>
        <v>-1.3568023469013604E-2</v>
      </c>
    </row>
    <row r="1171" spans="1:5" x14ac:dyDescent="0.35">
      <c r="A1171" s="2">
        <v>43332</v>
      </c>
      <c r="B1171" s="1">
        <v>915.3</v>
      </c>
      <c r="C1171" s="3">
        <f t="shared" si="36"/>
        <v>1.5330345653813658E-2</v>
      </c>
      <c r="D1171" s="1">
        <v>27.25</v>
      </c>
      <c r="E1171" s="3">
        <f t="shared" si="37"/>
        <v>1.3011152416356931E-2</v>
      </c>
    </row>
    <row r="1172" spans="1:5" x14ac:dyDescent="0.35">
      <c r="A1172" s="2">
        <v>43339</v>
      </c>
      <c r="B1172" s="1">
        <v>926.55</v>
      </c>
      <c r="C1172" s="3">
        <f t="shared" si="36"/>
        <v>1.2291052114060964E-2</v>
      </c>
      <c r="D1172" s="1">
        <v>27.73</v>
      </c>
      <c r="E1172" s="3">
        <f t="shared" si="37"/>
        <v>1.7614678899082584E-2</v>
      </c>
    </row>
    <row r="1173" spans="1:5" x14ac:dyDescent="0.35">
      <c r="A1173" s="2">
        <v>43340</v>
      </c>
      <c r="B1173" s="1">
        <v>952.09</v>
      </c>
      <c r="C1173" s="3">
        <f t="shared" si="36"/>
        <v>2.7564621445146056E-2</v>
      </c>
      <c r="D1173" s="1">
        <v>29.16</v>
      </c>
      <c r="E1173" s="3">
        <f t="shared" si="37"/>
        <v>5.1568698160836625E-2</v>
      </c>
    </row>
    <row r="1174" spans="1:5" x14ac:dyDescent="0.35">
      <c r="A1174" s="2">
        <v>43341</v>
      </c>
      <c r="B1174" s="1">
        <v>946.13</v>
      </c>
      <c r="C1174" s="3">
        <f t="shared" si="36"/>
        <v>-6.2599124032392279E-3</v>
      </c>
      <c r="D1174" s="1">
        <v>29.72</v>
      </c>
      <c r="E1174" s="3">
        <f t="shared" si="37"/>
        <v>1.9204389574759902E-2</v>
      </c>
    </row>
    <row r="1175" spans="1:5" x14ac:dyDescent="0.35">
      <c r="A1175" s="2">
        <v>43343</v>
      </c>
      <c r="B1175" s="1">
        <v>941.58</v>
      </c>
      <c r="C1175" s="3">
        <f t="shared" si="36"/>
        <v>-4.8090642934902755E-3</v>
      </c>
      <c r="D1175" s="1">
        <v>30.28</v>
      </c>
      <c r="E1175" s="3">
        <f t="shared" si="37"/>
        <v>1.8842530282638031E-2</v>
      </c>
    </row>
    <row r="1176" spans="1:5" x14ac:dyDescent="0.35">
      <c r="A1176" s="2">
        <v>43346</v>
      </c>
      <c r="B1176" s="1">
        <v>953.59</v>
      </c>
      <c r="C1176" s="3">
        <f t="shared" si="36"/>
        <v>1.2755156226767763E-2</v>
      </c>
      <c r="D1176" s="1">
        <v>30.3</v>
      </c>
      <c r="E1176" s="3">
        <f t="shared" si="37"/>
        <v>6.6050198150593043E-4</v>
      </c>
    </row>
    <row r="1177" spans="1:5" x14ac:dyDescent="0.35">
      <c r="A1177" s="2">
        <v>43347</v>
      </c>
      <c r="B1177" s="1">
        <v>947.06</v>
      </c>
      <c r="C1177" s="3">
        <f t="shared" si="36"/>
        <v>-6.847806709382529E-3</v>
      </c>
      <c r="D1177" s="1">
        <v>30.2</v>
      </c>
      <c r="E1177" s="3">
        <f t="shared" si="37"/>
        <v>-3.3003300330033472E-3</v>
      </c>
    </row>
    <row r="1178" spans="1:5" x14ac:dyDescent="0.35">
      <c r="A1178" s="2">
        <v>43348</v>
      </c>
      <c r="B1178" s="1">
        <v>943.4</v>
      </c>
      <c r="C1178" s="3">
        <f t="shared" si="36"/>
        <v>-3.8645914725571437E-3</v>
      </c>
      <c r="D1178" s="1">
        <v>29.62</v>
      </c>
      <c r="E1178" s="3">
        <f t="shared" si="37"/>
        <v>-1.9205298013244977E-2</v>
      </c>
    </row>
    <row r="1179" spans="1:5" x14ac:dyDescent="0.35">
      <c r="A1179" s="2">
        <v>43349</v>
      </c>
      <c r="B1179" s="1">
        <v>943.48</v>
      </c>
      <c r="C1179" s="3">
        <f t="shared" si="36"/>
        <v>8.4799660801400183E-5</v>
      </c>
      <c r="D1179" s="1">
        <v>29.86</v>
      </c>
      <c r="E1179" s="3">
        <f t="shared" si="37"/>
        <v>8.1026333558405945E-3</v>
      </c>
    </row>
    <row r="1180" spans="1:5" x14ac:dyDescent="0.35">
      <c r="A1180" s="2">
        <v>43350</v>
      </c>
      <c r="B1180" s="1">
        <v>948.22</v>
      </c>
      <c r="C1180" s="3">
        <f t="shared" si="36"/>
        <v>5.023953872896096E-3</v>
      </c>
      <c r="D1180" s="1">
        <v>30.09</v>
      </c>
      <c r="E1180" s="3">
        <f t="shared" si="37"/>
        <v>7.7026121902210457E-3</v>
      </c>
    </row>
    <row r="1181" spans="1:5" x14ac:dyDescent="0.35">
      <c r="A1181" s="2">
        <v>43353</v>
      </c>
      <c r="B1181" s="1">
        <v>932.45</v>
      </c>
      <c r="C1181" s="3">
        <f t="shared" si="36"/>
        <v>-1.6631161544789164E-2</v>
      </c>
      <c r="D1181" s="1">
        <v>30.17</v>
      </c>
      <c r="E1181" s="3">
        <f t="shared" si="37"/>
        <v>2.658690594882082E-3</v>
      </c>
    </row>
    <row r="1182" spans="1:5" x14ac:dyDescent="0.35">
      <c r="A1182" s="2">
        <v>43354</v>
      </c>
      <c r="B1182" s="1">
        <v>938.62</v>
      </c>
      <c r="C1182" s="3">
        <f t="shared" si="36"/>
        <v>6.6169767815968238E-3</v>
      </c>
      <c r="D1182" s="1">
        <v>30.53</v>
      </c>
      <c r="E1182" s="3">
        <f t="shared" si="37"/>
        <v>1.1932383162081518E-2</v>
      </c>
    </row>
    <row r="1183" spans="1:5" x14ac:dyDescent="0.35">
      <c r="A1183" s="2">
        <v>43355</v>
      </c>
      <c r="B1183" s="1">
        <v>936.73</v>
      </c>
      <c r="C1183" s="3">
        <f t="shared" si="36"/>
        <v>-2.0135944258592255E-3</v>
      </c>
      <c r="D1183" s="1">
        <v>31.19</v>
      </c>
      <c r="E1183" s="3">
        <f t="shared" si="37"/>
        <v>2.1618080576482152E-2</v>
      </c>
    </row>
    <row r="1184" spans="1:5" x14ac:dyDescent="0.35">
      <c r="A1184" s="2">
        <v>43356</v>
      </c>
      <c r="B1184" s="1">
        <v>957.97</v>
      </c>
      <c r="C1184" s="3">
        <f t="shared" si="36"/>
        <v>2.2674623424038955E-2</v>
      </c>
      <c r="D1184" s="1">
        <v>31.75</v>
      </c>
      <c r="E1184" s="3">
        <f t="shared" si="37"/>
        <v>1.7954472587367706E-2</v>
      </c>
    </row>
    <row r="1185" spans="1:5" x14ac:dyDescent="0.35">
      <c r="A1185" s="2">
        <v>43357</v>
      </c>
      <c r="B1185" s="1">
        <v>961.42</v>
      </c>
      <c r="C1185" s="3">
        <f t="shared" si="36"/>
        <v>3.6013653872249982E-3</v>
      </c>
      <c r="D1185" s="1">
        <v>31.36</v>
      </c>
      <c r="E1185" s="3">
        <f t="shared" si="37"/>
        <v>-1.2283464566929152E-2</v>
      </c>
    </row>
    <row r="1186" spans="1:5" x14ac:dyDescent="0.35">
      <c r="A1186" s="2">
        <v>43360</v>
      </c>
      <c r="B1186" s="1">
        <v>957.78</v>
      </c>
      <c r="C1186" s="3">
        <f t="shared" si="36"/>
        <v>-3.786066443385811E-3</v>
      </c>
      <c r="D1186" s="1">
        <v>32.15</v>
      </c>
      <c r="E1186" s="3">
        <f t="shared" si="37"/>
        <v>2.5191326530612217E-2</v>
      </c>
    </row>
    <row r="1187" spans="1:5" x14ac:dyDescent="0.35">
      <c r="A1187" s="2">
        <v>43361</v>
      </c>
      <c r="B1187" s="1">
        <v>963.2</v>
      </c>
      <c r="C1187" s="3">
        <f t="shared" si="36"/>
        <v>5.6589195848734293E-3</v>
      </c>
      <c r="D1187" s="1">
        <v>32.31</v>
      </c>
      <c r="E1187" s="3">
        <f t="shared" si="37"/>
        <v>4.9766718506999595E-3</v>
      </c>
    </row>
    <row r="1188" spans="1:5" x14ac:dyDescent="0.35">
      <c r="A1188" s="2">
        <v>43362</v>
      </c>
      <c r="B1188" s="1">
        <v>979.41</v>
      </c>
      <c r="C1188" s="3">
        <f t="shared" si="36"/>
        <v>1.6829318936876995E-2</v>
      </c>
      <c r="D1188" s="1">
        <v>31.81</v>
      </c>
      <c r="E1188" s="3">
        <f t="shared" si="37"/>
        <v>-1.547508511296823E-2</v>
      </c>
    </row>
    <row r="1189" spans="1:5" x14ac:dyDescent="0.35">
      <c r="A1189" s="2">
        <v>43363</v>
      </c>
      <c r="B1189" s="1">
        <v>974.11</v>
      </c>
      <c r="C1189" s="3">
        <f t="shared" si="36"/>
        <v>-5.4114211617197648E-3</v>
      </c>
      <c r="D1189" s="1">
        <v>32.93</v>
      </c>
      <c r="E1189" s="3">
        <f t="shared" si="37"/>
        <v>3.520905375668032E-2</v>
      </c>
    </row>
    <row r="1190" spans="1:5" x14ac:dyDescent="0.35">
      <c r="A1190" s="2">
        <v>43364</v>
      </c>
      <c r="B1190" s="1">
        <v>991.81</v>
      </c>
      <c r="C1190" s="3">
        <f t="shared" si="36"/>
        <v>1.817043249735649E-2</v>
      </c>
      <c r="D1190" s="1">
        <v>33.35</v>
      </c>
      <c r="E1190" s="3">
        <f t="shared" si="37"/>
        <v>1.2754327361068987E-2</v>
      </c>
    </row>
    <row r="1191" spans="1:5" x14ac:dyDescent="0.35">
      <c r="A1191" s="2">
        <v>43367</v>
      </c>
      <c r="B1191" s="4">
        <v>1006.63</v>
      </c>
      <c r="C1191" s="3">
        <f t="shared" si="36"/>
        <v>1.4942378076446146E-2</v>
      </c>
      <c r="D1191" s="1">
        <v>32.68</v>
      </c>
      <c r="E1191" s="3">
        <f t="shared" si="37"/>
        <v>-2.0089955022488806E-2</v>
      </c>
    </row>
    <row r="1192" spans="1:5" x14ac:dyDescent="0.35">
      <c r="A1192" s="2">
        <v>43368</v>
      </c>
      <c r="B1192" s="4">
        <v>1004.24</v>
      </c>
      <c r="C1192" s="3">
        <f t="shared" si="36"/>
        <v>-2.3742586650507E-3</v>
      </c>
      <c r="D1192" s="1">
        <v>32.869999999999997</v>
      </c>
      <c r="E1192" s="3">
        <f t="shared" si="37"/>
        <v>5.8139534883720236E-3</v>
      </c>
    </row>
    <row r="1193" spans="1:5" x14ac:dyDescent="0.35">
      <c r="A1193" s="2">
        <v>43369</v>
      </c>
      <c r="B1193" s="4">
        <v>1002.51</v>
      </c>
      <c r="C1193" s="3">
        <f t="shared" si="36"/>
        <v>-1.7226957699354917E-3</v>
      </c>
      <c r="D1193" s="1">
        <v>33.14</v>
      </c>
      <c r="E1193" s="3">
        <f t="shared" si="37"/>
        <v>8.2141770611500811E-3</v>
      </c>
    </row>
    <row r="1194" spans="1:5" x14ac:dyDescent="0.35">
      <c r="A1194" s="2">
        <v>43370</v>
      </c>
      <c r="B1194" s="4">
        <v>1013.54</v>
      </c>
      <c r="C1194" s="3">
        <f t="shared" si="36"/>
        <v>1.1002384016119512E-2</v>
      </c>
      <c r="D1194" s="1">
        <v>34.119999999999997</v>
      </c>
      <c r="E1194" s="3">
        <f t="shared" si="37"/>
        <v>2.95715147857573E-2</v>
      </c>
    </row>
    <row r="1195" spans="1:5" x14ac:dyDescent="0.35">
      <c r="A1195" s="2">
        <v>43371</v>
      </c>
      <c r="B1195" s="4">
        <v>1010.06</v>
      </c>
      <c r="C1195" s="3">
        <f t="shared" si="36"/>
        <v>-3.4335102709316043E-3</v>
      </c>
      <c r="D1195" s="1">
        <v>33.74</v>
      </c>
      <c r="E1195" s="3">
        <f t="shared" si="37"/>
        <v>-1.1137162954278882E-2</v>
      </c>
    </row>
    <row r="1196" spans="1:5" x14ac:dyDescent="0.35">
      <c r="A1196" s="2">
        <v>43374</v>
      </c>
      <c r="B1196" s="1">
        <v>996.92</v>
      </c>
      <c r="C1196" s="3">
        <f t="shared" si="36"/>
        <v>-1.3009128170603713E-2</v>
      </c>
      <c r="D1196" s="1">
        <v>33.6</v>
      </c>
      <c r="E1196" s="3">
        <f t="shared" si="37"/>
        <v>-4.1493775933610123E-3</v>
      </c>
    </row>
    <row r="1197" spans="1:5" x14ac:dyDescent="0.35">
      <c r="A1197" s="2">
        <v>43375</v>
      </c>
      <c r="B1197" s="1">
        <v>992.64</v>
      </c>
      <c r="C1197" s="3">
        <f t="shared" si="36"/>
        <v>-4.2932231272318471E-3</v>
      </c>
      <c r="D1197" s="1">
        <v>33.49</v>
      </c>
      <c r="E1197" s="3">
        <f t="shared" si="37"/>
        <v>-3.2738095238095065E-3</v>
      </c>
    </row>
    <row r="1198" spans="1:5" x14ac:dyDescent="0.35">
      <c r="A1198" s="2">
        <v>43376</v>
      </c>
      <c r="B1198" s="1">
        <v>983.61</v>
      </c>
      <c r="C1198" s="3">
        <f t="shared" si="36"/>
        <v>-9.0969535783365293E-3</v>
      </c>
      <c r="D1198" s="1">
        <v>34.03</v>
      </c>
      <c r="E1198" s="3">
        <f t="shared" si="37"/>
        <v>1.6124216183935478E-2</v>
      </c>
    </row>
    <row r="1199" spans="1:5" x14ac:dyDescent="0.35">
      <c r="A1199" s="2">
        <v>43377</v>
      </c>
      <c r="B1199" s="1">
        <v>956.01</v>
      </c>
      <c r="C1199" s="3">
        <f t="shared" si="36"/>
        <v>-2.8059901790343757E-2</v>
      </c>
      <c r="D1199" s="1">
        <v>34.43</v>
      </c>
      <c r="E1199" s="3">
        <f t="shared" si="37"/>
        <v>1.1754334410813945E-2</v>
      </c>
    </row>
    <row r="1200" spans="1:5" x14ac:dyDescent="0.35">
      <c r="A1200" s="2">
        <v>43378</v>
      </c>
      <c r="B1200" s="1">
        <v>959.91</v>
      </c>
      <c r="C1200" s="3">
        <f t="shared" si="36"/>
        <v>4.0794552358238692E-3</v>
      </c>
      <c r="D1200" s="1">
        <v>33.49</v>
      </c>
      <c r="E1200" s="3">
        <f t="shared" si="37"/>
        <v>-2.7301771710717331E-2</v>
      </c>
    </row>
    <row r="1201" spans="1:5" x14ac:dyDescent="0.35">
      <c r="A1201" s="2">
        <v>43381</v>
      </c>
      <c r="B1201" s="1">
        <v>971.66</v>
      </c>
      <c r="C1201" s="3">
        <f t="shared" si="36"/>
        <v>1.2240730901855382E-2</v>
      </c>
      <c r="D1201" s="1">
        <v>33.22</v>
      </c>
      <c r="E1201" s="3">
        <f t="shared" si="37"/>
        <v>-8.0621080919678449E-3</v>
      </c>
    </row>
    <row r="1202" spans="1:5" x14ac:dyDescent="0.35">
      <c r="A1202" s="2">
        <v>43382</v>
      </c>
      <c r="B1202" s="1">
        <v>978.18</v>
      </c>
      <c r="C1202" s="3">
        <f t="shared" si="36"/>
        <v>6.710166107486139E-3</v>
      </c>
      <c r="D1202" s="1">
        <v>33.119999999999997</v>
      </c>
      <c r="E1202" s="3">
        <f t="shared" si="37"/>
        <v>-3.0102347983143114E-3</v>
      </c>
    </row>
    <row r="1203" spans="1:5" x14ac:dyDescent="0.35">
      <c r="A1203" s="2">
        <v>43383</v>
      </c>
      <c r="B1203" s="1">
        <v>956.29</v>
      </c>
      <c r="C1203" s="3">
        <f t="shared" si="36"/>
        <v>-2.2378294383446795E-2</v>
      </c>
      <c r="D1203" s="1">
        <v>32.29</v>
      </c>
      <c r="E1203" s="3">
        <f t="shared" si="37"/>
        <v>-2.5060386473429903E-2</v>
      </c>
    </row>
    <row r="1204" spans="1:5" x14ac:dyDescent="0.35">
      <c r="A1204" s="2">
        <v>43384</v>
      </c>
      <c r="B1204" s="1">
        <v>958.64</v>
      </c>
      <c r="C1204" s="3">
        <f t="shared" si="36"/>
        <v>2.4574135461000561E-3</v>
      </c>
      <c r="D1204" s="1">
        <v>33.39</v>
      </c>
      <c r="E1204" s="3">
        <f t="shared" si="37"/>
        <v>3.406627438835557E-2</v>
      </c>
    </row>
    <row r="1205" spans="1:5" x14ac:dyDescent="0.35">
      <c r="A1205" s="2">
        <v>43385</v>
      </c>
      <c r="B1205" s="1">
        <v>977.05</v>
      </c>
      <c r="C1205" s="3">
        <f t="shared" si="36"/>
        <v>1.9204289409997462E-2</v>
      </c>
      <c r="D1205" s="1">
        <v>33.270000000000003</v>
      </c>
      <c r="E1205" s="3">
        <f t="shared" si="37"/>
        <v>-3.59389038634314E-3</v>
      </c>
    </row>
    <row r="1206" spans="1:5" x14ac:dyDescent="0.35">
      <c r="A1206" s="2">
        <v>43388</v>
      </c>
      <c r="B1206" s="1">
        <v>996.47</v>
      </c>
      <c r="C1206" s="3">
        <f t="shared" si="36"/>
        <v>1.9876157822015326E-2</v>
      </c>
      <c r="D1206" s="1">
        <v>32.97</v>
      </c>
      <c r="E1206" s="3">
        <f t="shared" si="37"/>
        <v>-9.0171325518486403E-3</v>
      </c>
    </row>
    <row r="1207" spans="1:5" x14ac:dyDescent="0.35">
      <c r="A1207" s="2">
        <v>43389</v>
      </c>
      <c r="B1207" s="1">
        <v>994.91</v>
      </c>
      <c r="C1207" s="3">
        <f t="shared" si="36"/>
        <v>-1.5655263078668291E-3</v>
      </c>
      <c r="D1207" s="1">
        <v>33.270000000000003</v>
      </c>
      <c r="E1207" s="3">
        <f t="shared" si="37"/>
        <v>9.099181073703496E-3</v>
      </c>
    </row>
    <row r="1208" spans="1:5" x14ac:dyDescent="0.35">
      <c r="A1208" s="2">
        <v>43390</v>
      </c>
      <c r="B1208" s="4">
        <v>1000.17</v>
      </c>
      <c r="C1208" s="3">
        <f t="shared" si="36"/>
        <v>5.2869103738026465E-3</v>
      </c>
      <c r="D1208" s="1">
        <v>33.18</v>
      </c>
      <c r="E1208" s="3">
        <f t="shared" si="37"/>
        <v>-2.7051397655546558E-3</v>
      </c>
    </row>
    <row r="1209" spans="1:5" x14ac:dyDescent="0.35">
      <c r="A1209" s="2">
        <v>43391</v>
      </c>
      <c r="B1209" s="1">
        <v>985.58</v>
      </c>
      <c r="C1209" s="3">
        <f t="shared" si="36"/>
        <v>-1.458752012157925E-2</v>
      </c>
      <c r="D1209" s="1">
        <v>32.68</v>
      </c>
      <c r="E1209" s="3">
        <f t="shared" si="37"/>
        <v>-1.5069318866787222E-2</v>
      </c>
    </row>
    <row r="1210" spans="1:5" x14ac:dyDescent="0.35">
      <c r="A1210" s="2">
        <v>43392</v>
      </c>
      <c r="B1210" s="1">
        <v>975.55</v>
      </c>
      <c r="C1210" s="3">
        <f t="shared" si="36"/>
        <v>-1.01767487164919E-2</v>
      </c>
      <c r="D1210" s="1">
        <v>32.950000000000003</v>
      </c>
      <c r="E1210" s="3">
        <f t="shared" si="37"/>
        <v>8.2619339045288589E-3</v>
      </c>
    </row>
    <row r="1211" spans="1:5" x14ac:dyDescent="0.35">
      <c r="A1211" s="2">
        <v>43395</v>
      </c>
      <c r="B1211" s="1">
        <v>958.37</v>
      </c>
      <c r="C1211" s="3">
        <f t="shared" si="36"/>
        <v>-1.7610578647942136E-2</v>
      </c>
      <c r="D1211" s="1">
        <v>33.200000000000003</v>
      </c>
      <c r="E1211" s="3">
        <f t="shared" si="37"/>
        <v>7.5872534142640358E-3</v>
      </c>
    </row>
    <row r="1212" spans="1:5" x14ac:dyDescent="0.35">
      <c r="A1212" s="2">
        <v>43396</v>
      </c>
      <c r="B1212" s="1">
        <v>945.99</v>
      </c>
      <c r="C1212" s="3">
        <f t="shared" si="36"/>
        <v>-1.2917766624581316E-2</v>
      </c>
      <c r="D1212" s="1">
        <v>33.6</v>
      </c>
      <c r="E1212" s="3">
        <f t="shared" si="37"/>
        <v>1.2048192771084293E-2</v>
      </c>
    </row>
    <row r="1213" spans="1:5" x14ac:dyDescent="0.35">
      <c r="A1213" s="2">
        <v>43397</v>
      </c>
      <c r="B1213" s="1">
        <v>938.33</v>
      </c>
      <c r="C1213" s="3">
        <f t="shared" si="36"/>
        <v>-8.0973371811541017E-3</v>
      </c>
      <c r="D1213" s="1">
        <v>33.82</v>
      </c>
      <c r="E1213" s="3">
        <f t="shared" si="37"/>
        <v>6.5476190476190131E-3</v>
      </c>
    </row>
    <row r="1214" spans="1:5" x14ac:dyDescent="0.35">
      <c r="A1214" s="2">
        <v>43398</v>
      </c>
      <c r="B1214" s="1">
        <v>948.07</v>
      </c>
      <c r="C1214" s="3">
        <f t="shared" si="36"/>
        <v>1.038014344633552E-2</v>
      </c>
      <c r="D1214" s="1">
        <v>34.380000000000003</v>
      </c>
      <c r="E1214" s="3">
        <f t="shared" si="37"/>
        <v>1.6558249556475526E-2</v>
      </c>
    </row>
    <row r="1215" spans="1:5" x14ac:dyDescent="0.35">
      <c r="A1215" s="2">
        <v>43399</v>
      </c>
      <c r="B1215" s="1">
        <v>916.88</v>
      </c>
      <c r="C1215" s="3">
        <f t="shared" si="36"/>
        <v>-3.289841467402202E-2</v>
      </c>
      <c r="D1215" s="1">
        <v>33.1</v>
      </c>
      <c r="E1215" s="3">
        <f t="shared" si="37"/>
        <v>-3.7230948225712657E-2</v>
      </c>
    </row>
    <row r="1216" spans="1:5" x14ac:dyDescent="0.35">
      <c r="A1216" s="2">
        <v>43403</v>
      </c>
      <c r="B1216" s="1">
        <v>911.27</v>
      </c>
      <c r="C1216" s="3">
        <f t="shared" si="36"/>
        <v>-6.1185760404851384E-3</v>
      </c>
      <c r="D1216" s="1">
        <v>33.119999999999997</v>
      </c>
      <c r="E1216" s="3">
        <f t="shared" si="37"/>
        <v>6.0422960725063505E-4</v>
      </c>
    </row>
    <row r="1217" spans="1:5" x14ac:dyDescent="0.35">
      <c r="A1217" s="2">
        <v>43404</v>
      </c>
      <c r="B1217" s="1">
        <v>912.41</v>
      </c>
      <c r="C1217" s="3">
        <f t="shared" si="36"/>
        <v>1.2510013497645993E-3</v>
      </c>
      <c r="D1217" s="1">
        <v>32.93</v>
      </c>
      <c r="E1217" s="3">
        <f t="shared" si="37"/>
        <v>-5.7367149758453424E-3</v>
      </c>
    </row>
    <row r="1218" spans="1:5" x14ac:dyDescent="0.35">
      <c r="A1218" s="2">
        <v>43405</v>
      </c>
      <c r="B1218" s="1">
        <v>933.15</v>
      </c>
      <c r="C1218" s="3">
        <f t="shared" si="36"/>
        <v>2.2731009085827654E-2</v>
      </c>
      <c r="D1218" s="1">
        <v>33.18</v>
      </c>
      <c r="E1218" s="3">
        <f t="shared" si="37"/>
        <v>7.5918615244457942E-3</v>
      </c>
    </row>
    <row r="1219" spans="1:5" x14ac:dyDescent="0.35">
      <c r="A1219" s="2">
        <v>43406</v>
      </c>
      <c r="B1219" s="1">
        <v>949.99</v>
      </c>
      <c r="C1219" s="3">
        <f t="shared" ref="C1219:C1282" si="38">(B1219-B1218)/B1218</f>
        <v>1.8046401971815926E-2</v>
      </c>
      <c r="D1219" s="1">
        <v>33.18</v>
      </c>
      <c r="E1219" s="3">
        <f t="shared" ref="E1219:E1282" si="39">(D1219-D1218)/D1218</f>
        <v>0</v>
      </c>
    </row>
    <row r="1220" spans="1:5" x14ac:dyDescent="0.35">
      <c r="A1220" s="2">
        <v>43409</v>
      </c>
      <c r="B1220" s="1">
        <v>967.48</v>
      </c>
      <c r="C1220" s="3">
        <f t="shared" si="38"/>
        <v>1.8410720112843303E-2</v>
      </c>
      <c r="D1220" s="1">
        <v>33</v>
      </c>
      <c r="E1220" s="3">
        <f t="shared" si="39"/>
        <v>-5.424954792043391E-3</v>
      </c>
    </row>
    <row r="1221" spans="1:5" x14ac:dyDescent="0.35">
      <c r="A1221" s="2">
        <v>43410</v>
      </c>
      <c r="B1221" s="1">
        <v>956</v>
      </c>
      <c r="C1221" s="3">
        <f t="shared" si="38"/>
        <v>-1.1865878364410653E-2</v>
      </c>
      <c r="D1221" s="1">
        <v>32.97</v>
      </c>
      <c r="E1221" s="3">
        <f t="shared" si="39"/>
        <v>-9.0909090909094357E-4</v>
      </c>
    </row>
    <row r="1222" spans="1:5" x14ac:dyDescent="0.35">
      <c r="A1222" s="2">
        <v>43411</v>
      </c>
      <c r="B1222" s="1">
        <v>964.02</v>
      </c>
      <c r="C1222" s="3">
        <f t="shared" si="38"/>
        <v>8.3891213389121148E-3</v>
      </c>
      <c r="D1222" s="1">
        <v>33.06</v>
      </c>
      <c r="E1222" s="3">
        <f t="shared" si="39"/>
        <v>2.7297543221111134E-3</v>
      </c>
    </row>
    <row r="1223" spans="1:5" x14ac:dyDescent="0.35">
      <c r="A1223" s="2">
        <v>43412</v>
      </c>
      <c r="B1223" s="1">
        <v>944.86</v>
      </c>
      <c r="C1223" s="3">
        <f t="shared" si="38"/>
        <v>-1.9875106325594871E-2</v>
      </c>
      <c r="D1223" s="1">
        <v>32.56</v>
      </c>
      <c r="E1223" s="3">
        <f t="shared" si="39"/>
        <v>-1.5124016938898971E-2</v>
      </c>
    </row>
    <row r="1224" spans="1:5" x14ac:dyDescent="0.35">
      <c r="A1224" s="2">
        <v>43413</v>
      </c>
      <c r="B1224" s="1">
        <v>938.36</v>
      </c>
      <c r="C1224" s="3">
        <f t="shared" si="38"/>
        <v>-6.8793260377198739E-3</v>
      </c>
      <c r="D1224" s="1">
        <v>32.26</v>
      </c>
      <c r="E1224" s="3">
        <f t="shared" si="39"/>
        <v>-9.2137592137593437E-3</v>
      </c>
    </row>
    <row r="1225" spans="1:5" x14ac:dyDescent="0.35">
      <c r="A1225" s="2">
        <v>43416</v>
      </c>
      <c r="B1225" s="1">
        <v>925.33</v>
      </c>
      <c r="C1225" s="3">
        <f t="shared" si="38"/>
        <v>-1.3885928641459539E-2</v>
      </c>
      <c r="D1225" s="1">
        <v>34.15</v>
      </c>
      <c r="E1225" s="3">
        <f t="shared" si="39"/>
        <v>5.8586484810911367E-2</v>
      </c>
    </row>
    <row r="1226" spans="1:5" x14ac:dyDescent="0.35">
      <c r="A1226" s="2">
        <v>43417</v>
      </c>
      <c r="B1226" s="1">
        <v>936.98</v>
      </c>
      <c r="C1226" s="3">
        <f t="shared" si="38"/>
        <v>1.2590102990284522E-2</v>
      </c>
      <c r="D1226" s="1">
        <v>33.71</v>
      </c>
      <c r="E1226" s="3">
        <f t="shared" si="39"/>
        <v>-1.2884333821376215E-2</v>
      </c>
    </row>
    <row r="1227" spans="1:5" x14ac:dyDescent="0.35">
      <c r="A1227" s="2">
        <v>43418</v>
      </c>
      <c r="B1227" s="1">
        <v>942.84</v>
      </c>
      <c r="C1227" s="3">
        <f t="shared" si="38"/>
        <v>6.2541356272279173E-3</v>
      </c>
      <c r="D1227" s="1">
        <v>33.520000000000003</v>
      </c>
      <c r="E1227" s="3">
        <f t="shared" si="39"/>
        <v>-5.636309700385575E-3</v>
      </c>
    </row>
    <row r="1228" spans="1:5" x14ac:dyDescent="0.35">
      <c r="A1228" s="2">
        <v>43419</v>
      </c>
      <c r="B1228" s="1">
        <v>942.85</v>
      </c>
      <c r="C1228" s="3">
        <f t="shared" si="38"/>
        <v>1.0606253447022724E-5</v>
      </c>
      <c r="D1228" s="1">
        <v>35.03</v>
      </c>
      <c r="E1228" s="3">
        <f t="shared" si="39"/>
        <v>4.5047732696897311E-2</v>
      </c>
    </row>
    <row r="1229" spans="1:5" x14ac:dyDescent="0.35">
      <c r="A1229" s="2">
        <v>43420</v>
      </c>
      <c r="B1229" s="1">
        <v>945.92</v>
      </c>
      <c r="C1229" s="3">
        <f t="shared" si="38"/>
        <v>3.2560852733732157E-3</v>
      </c>
      <c r="D1229" s="1">
        <v>34.78</v>
      </c>
      <c r="E1229" s="3">
        <f t="shared" si="39"/>
        <v>-7.1367399371966879E-3</v>
      </c>
    </row>
    <row r="1230" spans="1:5" x14ac:dyDescent="0.35">
      <c r="A1230" s="2">
        <v>43423</v>
      </c>
      <c r="B1230" s="1">
        <v>954.62</v>
      </c>
      <c r="C1230" s="3">
        <f t="shared" si="38"/>
        <v>9.1973951285521452E-3</v>
      </c>
      <c r="D1230" s="1">
        <v>34.799999999999997</v>
      </c>
      <c r="E1230" s="3">
        <f t="shared" si="39"/>
        <v>5.7504312823450322E-4</v>
      </c>
    </row>
    <row r="1231" spans="1:5" x14ac:dyDescent="0.35">
      <c r="A1231" s="2">
        <v>43424</v>
      </c>
      <c r="B1231" s="1">
        <v>926.45</v>
      </c>
      <c r="C1231" s="3">
        <f t="shared" si="38"/>
        <v>-2.9509124049359913E-2</v>
      </c>
      <c r="D1231" s="1">
        <v>34.36</v>
      </c>
      <c r="E1231" s="3">
        <f t="shared" si="39"/>
        <v>-1.2643678160919476E-2</v>
      </c>
    </row>
    <row r="1232" spans="1:5" x14ac:dyDescent="0.35">
      <c r="A1232" s="2">
        <v>43425</v>
      </c>
      <c r="B1232" s="1">
        <v>935.54</v>
      </c>
      <c r="C1232" s="3">
        <f t="shared" si="38"/>
        <v>9.8116466080197719E-3</v>
      </c>
      <c r="D1232" s="1">
        <v>34.86</v>
      </c>
      <c r="E1232" s="3">
        <f t="shared" si="39"/>
        <v>1.4551804423748545E-2</v>
      </c>
    </row>
    <row r="1233" spans="1:5" x14ac:dyDescent="0.35">
      <c r="A1233" s="2">
        <v>43426</v>
      </c>
      <c r="B1233" s="1">
        <v>935.25</v>
      </c>
      <c r="C1233" s="3">
        <f t="shared" si="38"/>
        <v>-3.0998140111589416E-4</v>
      </c>
      <c r="D1233" s="1">
        <v>34.9</v>
      </c>
      <c r="E1233" s="3">
        <f t="shared" si="39"/>
        <v>1.1474469305794363E-3</v>
      </c>
    </row>
    <row r="1234" spans="1:5" x14ac:dyDescent="0.35">
      <c r="A1234" s="2">
        <v>43427</v>
      </c>
      <c r="B1234" s="1">
        <v>939.13</v>
      </c>
      <c r="C1234" s="3">
        <f t="shared" si="38"/>
        <v>4.1486233627372315E-3</v>
      </c>
      <c r="D1234" s="1">
        <v>34.57</v>
      </c>
      <c r="E1234" s="3">
        <f t="shared" si="39"/>
        <v>-9.4555873925500945E-3</v>
      </c>
    </row>
    <row r="1235" spans="1:5" x14ac:dyDescent="0.35">
      <c r="A1235" s="2">
        <v>43430</v>
      </c>
      <c r="B1235" s="1">
        <v>948.95</v>
      </c>
      <c r="C1235" s="3">
        <f t="shared" si="38"/>
        <v>1.0456486322447426E-2</v>
      </c>
      <c r="D1235" s="1">
        <v>34.76</v>
      </c>
      <c r="E1235" s="3">
        <f t="shared" si="39"/>
        <v>5.4960948799536516E-3</v>
      </c>
    </row>
    <row r="1236" spans="1:5" x14ac:dyDescent="0.35">
      <c r="A1236" s="2">
        <v>43431</v>
      </c>
      <c r="B1236" s="1">
        <v>945.53</v>
      </c>
      <c r="C1236" s="3">
        <f t="shared" si="38"/>
        <v>-3.6039833500185179E-3</v>
      </c>
      <c r="D1236" s="1">
        <v>34.82</v>
      </c>
      <c r="E1236" s="3">
        <f t="shared" si="39"/>
        <v>1.7261219792866018E-3</v>
      </c>
    </row>
    <row r="1237" spans="1:5" x14ac:dyDescent="0.35">
      <c r="A1237" s="2">
        <v>43432</v>
      </c>
      <c r="B1237" s="1">
        <v>950.57</v>
      </c>
      <c r="C1237" s="3">
        <f t="shared" si="38"/>
        <v>5.3303438283291669E-3</v>
      </c>
      <c r="D1237" s="1">
        <v>34.76</v>
      </c>
      <c r="E1237" s="3">
        <f t="shared" si="39"/>
        <v>-1.7231476163125294E-3</v>
      </c>
    </row>
    <row r="1238" spans="1:5" x14ac:dyDescent="0.35">
      <c r="A1238" s="2">
        <v>43433</v>
      </c>
      <c r="B1238" s="1">
        <v>961.17</v>
      </c>
      <c r="C1238" s="3">
        <f t="shared" si="38"/>
        <v>1.1151204014433348E-2</v>
      </c>
      <c r="D1238" s="1">
        <v>35.26</v>
      </c>
      <c r="E1238" s="3">
        <f t="shared" si="39"/>
        <v>1.4384349827387804E-2</v>
      </c>
    </row>
    <row r="1239" spans="1:5" x14ac:dyDescent="0.35">
      <c r="A1239" s="2">
        <v>43434</v>
      </c>
      <c r="B1239" s="1">
        <v>964.78</v>
      </c>
      <c r="C1239" s="3">
        <f t="shared" si="38"/>
        <v>3.7558392375958609E-3</v>
      </c>
      <c r="D1239" s="1">
        <v>35.4</v>
      </c>
      <c r="E1239" s="3">
        <f t="shared" si="39"/>
        <v>3.9705048213272993E-3</v>
      </c>
    </row>
    <row r="1240" spans="1:5" x14ac:dyDescent="0.35">
      <c r="A1240" s="2">
        <v>43437</v>
      </c>
      <c r="B1240" s="1">
        <v>960.97</v>
      </c>
      <c r="C1240" s="3">
        <f t="shared" si="38"/>
        <v>-3.9490868384501601E-3</v>
      </c>
      <c r="D1240" s="1">
        <v>34.42</v>
      </c>
      <c r="E1240" s="3">
        <f t="shared" si="39"/>
        <v>-2.7683615819208952E-2</v>
      </c>
    </row>
    <row r="1241" spans="1:5" x14ac:dyDescent="0.35">
      <c r="A1241" s="2">
        <v>43438</v>
      </c>
      <c r="B1241" s="1">
        <v>950.38</v>
      </c>
      <c r="C1241" s="3">
        <f t="shared" si="38"/>
        <v>-1.1020115092042449E-2</v>
      </c>
      <c r="D1241" s="1">
        <v>34.92</v>
      </c>
      <c r="E1241" s="3">
        <f t="shared" si="39"/>
        <v>1.4526438117373619E-2</v>
      </c>
    </row>
    <row r="1242" spans="1:5" x14ac:dyDescent="0.35">
      <c r="A1242" s="2">
        <v>43439</v>
      </c>
      <c r="B1242" s="1">
        <v>951.49</v>
      </c>
      <c r="C1242" s="3">
        <f t="shared" si="38"/>
        <v>1.16795387108316E-3</v>
      </c>
      <c r="D1242" s="1">
        <v>35.15</v>
      </c>
      <c r="E1242" s="3">
        <f t="shared" si="39"/>
        <v>6.5864833906070118E-3</v>
      </c>
    </row>
    <row r="1243" spans="1:5" x14ac:dyDescent="0.35">
      <c r="A1243" s="2">
        <v>43440</v>
      </c>
      <c r="B1243" s="1">
        <v>940.33</v>
      </c>
      <c r="C1243" s="3">
        <f t="shared" si="38"/>
        <v>-1.1728972453730431E-2</v>
      </c>
      <c r="D1243" s="1">
        <v>35.4</v>
      </c>
      <c r="E1243" s="3">
        <f t="shared" si="39"/>
        <v>7.1123755334281651E-3</v>
      </c>
    </row>
    <row r="1244" spans="1:5" x14ac:dyDescent="0.35">
      <c r="A1244" s="2">
        <v>43441</v>
      </c>
      <c r="B1244" s="1">
        <v>947.74</v>
      </c>
      <c r="C1244" s="3">
        <f t="shared" si="38"/>
        <v>7.8802122659066155E-3</v>
      </c>
      <c r="D1244" s="1">
        <v>35.130000000000003</v>
      </c>
      <c r="E1244" s="3">
        <f t="shared" si="39"/>
        <v>-7.6271186440676842E-3</v>
      </c>
    </row>
    <row r="1245" spans="1:5" x14ac:dyDescent="0.35">
      <c r="A1245" s="2">
        <v>43444</v>
      </c>
      <c r="B1245" s="1">
        <v>933.4</v>
      </c>
      <c r="C1245" s="3">
        <f t="shared" si="38"/>
        <v>-1.513073205731533E-2</v>
      </c>
      <c r="D1245" s="1">
        <v>35.51</v>
      </c>
      <c r="E1245" s="3">
        <f t="shared" si="39"/>
        <v>1.0816965556504281E-2</v>
      </c>
    </row>
    <row r="1246" spans="1:5" x14ac:dyDescent="0.35">
      <c r="A1246" s="2">
        <v>43445</v>
      </c>
      <c r="B1246" s="1">
        <v>929.2</v>
      </c>
      <c r="C1246" s="3">
        <f t="shared" si="38"/>
        <v>-4.4996785943860421E-3</v>
      </c>
      <c r="D1246" s="1">
        <v>36.39</v>
      </c>
      <c r="E1246" s="3">
        <f t="shared" si="39"/>
        <v>2.4781751619262254E-2</v>
      </c>
    </row>
    <row r="1247" spans="1:5" x14ac:dyDescent="0.35">
      <c r="A1247" s="2">
        <v>43446</v>
      </c>
      <c r="B1247" s="1">
        <v>910.87</v>
      </c>
      <c r="C1247" s="3">
        <f t="shared" si="38"/>
        <v>-1.972664657770129E-2</v>
      </c>
      <c r="D1247" s="1">
        <v>36.869999999999997</v>
      </c>
      <c r="E1247" s="3">
        <f t="shared" si="39"/>
        <v>1.3190436933223327E-2</v>
      </c>
    </row>
    <row r="1248" spans="1:5" x14ac:dyDescent="0.35">
      <c r="A1248" s="2">
        <v>43447</v>
      </c>
      <c r="B1248" s="1">
        <v>923.38</v>
      </c>
      <c r="C1248" s="3">
        <f t="shared" si="38"/>
        <v>1.3734122322614633E-2</v>
      </c>
      <c r="D1248" s="1">
        <v>37.14</v>
      </c>
      <c r="E1248" s="3">
        <f t="shared" si="39"/>
        <v>7.3230268510985396E-3</v>
      </c>
    </row>
    <row r="1249" spans="1:5" x14ac:dyDescent="0.35">
      <c r="A1249" s="2">
        <v>43448</v>
      </c>
      <c r="B1249" s="1">
        <v>913.87</v>
      </c>
      <c r="C1249" s="3">
        <f t="shared" si="38"/>
        <v>-1.0299118456106902E-2</v>
      </c>
      <c r="D1249" s="1">
        <v>36.619999999999997</v>
      </c>
      <c r="E1249" s="3">
        <f t="shared" si="39"/>
        <v>-1.4001077005923616E-2</v>
      </c>
    </row>
    <row r="1250" spans="1:5" x14ac:dyDescent="0.35">
      <c r="A1250" s="2">
        <v>43451</v>
      </c>
      <c r="B1250" s="1">
        <v>908.32</v>
      </c>
      <c r="C1250" s="3">
        <f t="shared" si="38"/>
        <v>-6.0730738507664703E-3</v>
      </c>
      <c r="D1250" s="1">
        <v>36.33</v>
      </c>
      <c r="E1250" s="3">
        <f t="shared" si="39"/>
        <v>-7.9191698525395739E-3</v>
      </c>
    </row>
    <row r="1251" spans="1:5" x14ac:dyDescent="0.35">
      <c r="A1251" s="2">
        <v>43452</v>
      </c>
      <c r="B1251" s="1">
        <v>919.02</v>
      </c>
      <c r="C1251" s="3">
        <f t="shared" si="38"/>
        <v>1.1779989431037445E-2</v>
      </c>
      <c r="D1251" s="1">
        <v>36.619999999999997</v>
      </c>
      <c r="E1251" s="3">
        <f t="shared" si="39"/>
        <v>7.9823837049270343E-3</v>
      </c>
    </row>
    <row r="1252" spans="1:5" x14ac:dyDescent="0.35">
      <c r="A1252" s="2">
        <v>43453</v>
      </c>
      <c r="B1252" s="1">
        <v>933.19</v>
      </c>
      <c r="C1252" s="3">
        <f t="shared" si="38"/>
        <v>1.5418598071859234E-2</v>
      </c>
      <c r="D1252" s="1">
        <v>36.700000000000003</v>
      </c>
      <c r="E1252" s="3">
        <f t="shared" si="39"/>
        <v>2.1845985800110707E-3</v>
      </c>
    </row>
    <row r="1253" spans="1:5" x14ac:dyDescent="0.35">
      <c r="A1253" s="2">
        <v>43454</v>
      </c>
      <c r="B1253" s="1">
        <v>926.84</v>
      </c>
      <c r="C1253" s="3">
        <f t="shared" si="38"/>
        <v>-6.8046164232364497E-3</v>
      </c>
      <c r="D1253" s="1">
        <v>36.619999999999997</v>
      </c>
      <c r="E1253" s="3">
        <f t="shared" si="39"/>
        <v>-2.1798365122617275E-3</v>
      </c>
    </row>
    <row r="1254" spans="1:5" x14ac:dyDescent="0.35">
      <c r="A1254" s="2">
        <v>43455</v>
      </c>
      <c r="B1254" s="1">
        <v>927.24</v>
      </c>
      <c r="C1254" s="3">
        <f t="shared" si="38"/>
        <v>4.3157395019634162E-4</v>
      </c>
      <c r="D1254" s="1">
        <v>36.75</v>
      </c>
      <c r="E1254" s="3">
        <f t="shared" si="39"/>
        <v>3.5499726925178198E-3</v>
      </c>
    </row>
    <row r="1255" spans="1:5" x14ac:dyDescent="0.35">
      <c r="A1255" s="2">
        <v>43458</v>
      </c>
      <c r="B1255" s="1">
        <v>924.4</v>
      </c>
      <c r="C1255" s="3">
        <f t="shared" si="38"/>
        <v>-3.0628531987403822E-3</v>
      </c>
      <c r="D1255" s="1">
        <v>36.619999999999997</v>
      </c>
      <c r="E1255" s="3">
        <f t="shared" si="39"/>
        <v>-3.537414965986464E-3</v>
      </c>
    </row>
    <row r="1256" spans="1:5" x14ac:dyDescent="0.35">
      <c r="A1256" s="2">
        <v>43459</v>
      </c>
      <c r="B1256" s="1">
        <v>917.22</v>
      </c>
      <c r="C1256" s="3">
        <f t="shared" si="38"/>
        <v>-7.7672003461704353E-3</v>
      </c>
      <c r="D1256" s="1">
        <v>35.82</v>
      </c>
      <c r="E1256" s="3">
        <f t="shared" si="39"/>
        <v>-2.1845985800109154E-2</v>
      </c>
    </row>
    <row r="1257" spans="1:5" x14ac:dyDescent="0.35">
      <c r="A1257" s="2">
        <v>43460</v>
      </c>
      <c r="B1257" s="1">
        <v>918.69</v>
      </c>
      <c r="C1257" s="3">
        <f t="shared" si="38"/>
        <v>1.6026689343887259E-3</v>
      </c>
      <c r="D1257" s="1">
        <v>35.51</v>
      </c>
      <c r="E1257" s="3">
        <f t="shared" si="39"/>
        <v>-8.6543830262423866E-3</v>
      </c>
    </row>
    <row r="1258" spans="1:5" x14ac:dyDescent="0.35">
      <c r="A1258" s="2">
        <v>43461</v>
      </c>
      <c r="B1258" s="1">
        <v>918.03</v>
      </c>
      <c r="C1258" s="3">
        <f t="shared" si="38"/>
        <v>-7.1841426378874466E-4</v>
      </c>
      <c r="D1258" s="1">
        <v>36.619999999999997</v>
      </c>
      <c r="E1258" s="3">
        <f t="shared" si="39"/>
        <v>3.1258800337932963E-2</v>
      </c>
    </row>
    <row r="1259" spans="1:5" x14ac:dyDescent="0.35">
      <c r="A1259" s="2">
        <v>43462</v>
      </c>
      <c r="B1259" s="1">
        <v>912.71</v>
      </c>
      <c r="C1259" s="3">
        <f t="shared" si="38"/>
        <v>-5.7950175920176211E-3</v>
      </c>
      <c r="D1259" s="1">
        <v>35.78</v>
      </c>
      <c r="E1259" s="3">
        <f t="shared" si="39"/>
        <v>-2.2938285090114592E-2</v>
      </c>
    </row>
    <row r="1260" spans="1:5" x14ac:dyDescent="0.35">
      <c r="A1260" s="2">
        <v>43465</v>
      </c>
      <c r="B1260" s="1">
        <v>920.97</v>
      </c>
      <c r="C1260" s="3">
        <f t="shared" si="38"/>
        <v>9.0499720612242564E-3</v>
      </c>
      <c r="D1260" s="1">
        <v>36.450000000000003</v>
      </c>
      <c r="E1260" s="3">
        <f t="shared" si="39"/>
        <v>1.872554499720519E-2</v>
      </c>
    </row>
    <row r="1261" spans="1:5" x14ac:dyDescent="0.35">
      <c r="A1261" s="2">
        <v>43467</v>
      </c>
      <c r="B1261" s="1">
        <v>897.72</v>
      </c>
      <c r="C1261" s="3">
        <f t="shared" si="38"/>
        <v>-2.5245121990944329E-2</v>
      </c>
      <c r="D1261" s="1">
        <v>35.43</v>
      </c>
      <c r="E1261" s="3">
        <f t="shared" si="39"/>
        <v>-2.7983539094650289E-2</v>
      </c>
    </row>
    <row r="1262" spans="1:5" x14ac:dyDescent="0.35">
      <c r="A1262" s="2">
        <v>43468</v>
      </c>
      <c r="B1262" s="1">
        <v>883.02</v>
      </c>
      <c r="C1262" s="3">
        <f t="shared" si="38"/>
        <v>-1.637481620104269E-2</v>
      </c>
      <c r="D1262" s="1">
        <v>36.03</v>
      </c>
      <c r="E1262" s="3">
        <f t="shared" si="39"/>
        <v>1.6934801016088102E-2</v>
      </c>
    </row>
    <row r="1263" spans="1:5" x14ac:dyDescent="0.35">
      <c r="A1263" s="2">
        <v>43469</v>
      </c>
      <c r="B1263" s="1">
        <v>896.87</v>
      </c>
      <c r="C1263" s="3">
        <f t="shared" si="38"/>
        <v>1.5684808951099662E-2</v>
      </c>
      <c r="D1263" s="1">
        <v>36.28</v>
      </c>
      <c r="E1263" s="3">
        <f t="shared" si="39"/>
        <v>6.938662225922842E-3</v>
      </c>
    </row>
    <row r="1264" spans="1:5" x14ac:dyDescent="0.35">
      <c r="A1264" s="2">
        <v>43472</v>
      </c>
      <c r="B1264" s="1">
        <v>907.6</v>
      </c>
      <c r="C1264" s="3">
        <f t="shared" si="38"/>
        <v>1.1963829763510897E-2</v>
      </c>
      <c r="D1264" s="1">
        <v>36.33</v>
      </c>
      <c r="E1264" s="3">
        <f t="shared" si="39"/>
        <v>1.3781697905181135E-3</v>
      </c>
    </row>
    <row r="1265" spans="1:5" x14ac:dyDescent="0.35">
      <c r="A1265" s="2">
        <v>43473</v>
      </c>
      <c r="B1265" s="1">
        <v>914.89</v>
      </c>
      <c r="C1265" s="3">
        <f t="shared" si="38"/>
        <v>8.0321727633318237E-3</v>
      </c>
      <c r="D1265" s="1">
        <v>36.96</v>
      </c>
      <c r="E1265" s="3">
        <f t="shared" si="39"/>
        <v>1.7341040462427817E-2</v>
      </c>
    </row>
    <row r="1266" spans="1:5" x14ac:dyDescent="0.35">
      <c r="A1266" s="2">
        <v>43474</v>
      </c>
      <c r="B1266" s="1">
        <v>919</v>
      </c>
      <c r="C1266" s="3">
        <f t="shared" si="38"/>
        <v>4.4923433418225288E-3</v>
      </c>
      <c r="D1266" s="1">
        <v>37.479999999999997</v>
      </c>
      <c r="E1266" s="3">
        <f t="shared" si="39"/>
        <v>1.4069264069263961E-2</v>
      </c>
    </row>
    <row r="1267" spans="1:5" x14ac:dyDescent="0.35">
      <c r="A1267" s="2">
        <v>43475</v>
      </c>
      <c r="B1267" s="1">
        <v>919.73</v>
      </c>
      <c r="C1267" s="3">
        <f t="shared" si="38"/>
        <v>7.9434167573451376E-4</v>
      </c>
      <c r="D1267" s="1">
        <v>37.58</v>
      </c>
      <c r="E1267" s="3">
        <f t="shared" si="39"/>
        <v>2.6680896478122047E-3</v>
      </c>
    </row>
    <row r="1268" spans="1:5" x14ac:dyDescent="0.35">
      <c r="A1268" s="2">
        <v>43476</v>
      </c>
      <c r="B1268" s="1">
        <v>924.66</v>
      </c>
      <c r="C1268" s="3">
        <f t="shared" si="38"/>
        <v>5.3602687745316017E-3</v>
      </c>
      <c r="D1268" s="1">
        <v>37.71</v>
      </c>
      <c r="E1268" s="3">
        <f t="shared" si="39"/>
        <v>3.4592868547100204E-3</v>
      </c>
    </row>
    <row r="1269" spans="1:5" x14ac:dyDescent="0.35">
      <c r="A1269" s="2">
        <v>43479</v>
      </c>
      <c r="B1269" s="1">
        <v>927.9</v>
      </c>
      <c r="C1269" s="3">
        <f t="shared" si="38"/>
        <v>3.5039906560249273E-3</v>
      </c>
      <c r="D1269" s="1">
        <v>37.29</v>
      </c>
      <c r="E1269" s="3">
        <f t="shared" si="39"/>
        <v>-1.1137629276054143E-2</v>
      </c>
    </row>
    <row r="1270" spans="1:5" x14ac:dyDescent="0.35">
      <c r="A1270" s="2">
        <v>43480</v>
      </c>
      <c r="B1270" s="1">
        <v>938.33</v>
      </c>
      <c r="C1270" s="3">
        <f t="shared" si="38"/>
        <v>1.1240435391744869E-2</v>
      </c>
      <c r="D1270" s="1">
        <v>37.020000000000003</v>
      </c>
      <c r="E1270" s="3">
        <f t="shared" si="39"/>
        <v>-7.2405470635558064E-3</v>
      </c>
    </row>
    <row r="1271" spans="1:5" x14ac:dyDescent="0.35">
      <c r="A1271" s="2">
        <v>43481</v>
      </c>
      <c r="B1271" s="1">
        <v>959.64</v>
      </c>
      <c r="C1271" s="3">
        <f t="shared" si="38"/>
        <v>2.2710560250658023E-2</v>
      </c>
      <c r="D1271" s="1">
        <v>37.46</v>
      </c>
      <c r="E1271" s="3">
        <f t="shared" si="39"/>
        <v>1.1885467314964822E-2</v>
      </c>
    </row>
    <row r="1272" spans="1:5" x14ac:dyDescent="0.35">
      <c r="A1272" s="2">
        <v>43482</v>
      </c>
      <c r="B1272" s="1">
        <v>972.96</v>
      </c>
      <c r="C1272" s="3">
        <f t="shared" si="38"/>
        <v>1.3880205076903891E-2</v>
      </c>
      <c r="D1272" s="1">
        <v>38.46</v>
      </c>
      <c r="E1272" s="3">
        <f t="shared" si="39"/>
        <v>2.6695141484249865E-2</v>
      </c>
    </row>
    <row r="1273" spans="1:5" x14ac:dyDescent="0.35">
      <c r="A1273" s="2">
        <v>43483</v>
      </c>
      <c r="B1273" s="1">
        <v>989.06</v>
      </c>
      <c r="C1273" s="3">
        <f t="shared" si="38"/>
        <v>1.6547442854793527E-2</v>
      </c>
      <c r="D1273" s="1">
        <v>39.130000000000003</v>
      </c>
      <c r="E1273" s="3">
        <f t="shared" si="39"/>
        <v>1.7420696827873158E-2</v>
      </c>
    </row>
    <row r="1274" spans="1:5" x14ac:dyDescent="0.35">
      <c r="A1274" s="2">
        <v>43486</v>
      </c>
      <c r="B1274" s="1">
        <v>984.66</v>
      </c>
      <c r="C1274" s="3">
        <f t="shared" si="38"/>
        <v>-4.4486684326532034E-3</v>
      </c>
      <c r="D1274" s="1">
        <v>38.299999999999997</v>
      </c>
      <c r="E1274" s="3">
        <f t="shared" si="39"/>
        <v>-2.1211346792742277E-2</v>
      </c>
    </row>
    <row r="1275" spans="1:5" x14ac:dyDescent="0.35">
      <c r="A1275" s="2">
        <v>43487</v>
      </c>
      <c r="B1275" s="4">
        <v>1000.74</v>
      </c>
      <c r="C1275" s="3">
        <f t="shared" si="38"/>
        <v>1.633051002376459E-2</v>
      </c>
      <c r="D1275" s="1">
        <v>38.340000000000003</v>
      </c>
      <c r="E1275" s="3">
        <f t="shared" si="39"/>
        <v>1.0443864229766646E-3</v>
      </c>
    </row>
    <row r="1276" spans="1:5" x14ac:dyDescent="0.35">
      <c r="A1276" s="2">
        <v>43488</v>
      </c>
      <c r="B1276" s="4">
        <v>1005.42</v>
      </c>
      <c r="C1276" s="3">
        <f t="shared" si="38"/>
        <v>4.676539360872904E-3</v>
      </c>
      <c r="D1276" s="1">
        <v>38.76</v>
      </c>
      <c r="E1276" s="3">
        <f t="shared" si="39"/>
        <v>1.0954616588419263E-2</v>
      </c>
    </row>
    <row r="1277" spans="1:5" x14ac:dyDescent="0.35">
      <c r="A1277" s="2">
        <v>43489</v>
      </c>
      <c r="B1277" s="4">
        <v>1021.34</v>
      </c>
      <c r="C1277" s="3">
        <f t="shared" si="38"/>
        <v>1.5834178751168739E-2</v>
      </c>
      <c r="D1277" s="1">
        <v>39.03</v>
      </c>
      <c r="E1277" s="3">
        <f t="shared" si="39"/>
        <v>6.9659442724459017E-3</v>
      </c>
    </row>
    <row r="1278" spans="1:5" x14ac:dyDescent="0.35">
      <c r="A1278" s="2">
        <v>43490</v>
      </c>
      <c r="B1278" s="4">
        <v>1021.97</v>
      </c>
      <c r="C1278" s="3">
        <f t="shared" si="38"/>
        <v>6.1683670472124409E-4</v>
      </c>
      <c r="D1278" s="1">
        <v>38.9</v>
      </c>
      <c r="E1278" s="3">
        <f t="shared" si="39"/>
        <v>-3.3307712016398296E-3</v>
      </c>
    </row>
    <row r="1279" spans="1:5" x14ac:dyDescent="0.35">
      <c r="A1279" s="2">
        <v>43493</v>
      </c>
      <c r="B1279" s="4">
        <v>1017.19</v>
      </c>
      <c r="C1279" s="3">
        <f t="shared" si="38"/>
        <v>-4.6772410149025631E-3</v>
      </c>
      <c r="D1279" s="1">
        <v>38.97</v>
      </c>
      <c r="E1279" s="3">
        <f t="shared" si="39"/>
        <v>1.7994858611825267E-3</v>
      </c>
    </row>
    <row r="1280" spans="1:5" x14ac:dyDescent="0.35">
      <c r="A1280" s="2">
        <v>43494</v>
      </c>
      <c r="B1280" s="4">
        <v>1044.04</v>
      </c>
      <c r="C1280" s="3">
        <f t="shared" si="38"/>
        <v>2.6396248488482887E-2</v>
      </c>
      <c r="D1280" s="1">
        <v>39.11</v>
      </c>
      <c r="E1280" s="3">
        <f t="shared" si="39"/>
        <v>3.5925070567103048E-3</v>
      </c>
    </row>
    <row r="1281" spans="1:5" x14ac:dyDescent="0.35">
      <c r="A1281" s="2">
        <v>43495</v>
      </c>
      <c r="B1281" s="4">
        <v>1045.21</v>
      </c>
      <c r="C1281" s="3">
        <f t="shared" si="38"/>
        <v>1.1206467185166016E-3</v>
      </c>
      <c r="D1281" s="1">
        <v>37.9</v>
      </c>
      <c r="E1281" s="3">
        <f t="shared" si="39"/>
        <v>-3.0938378931219659E-2</v>
      </c>
    </row>
    <row r="1282" spans="1:5" x14ac:dyDescent="0.35">
      <c r="A1282" s="2">
        <v>43496</v>
      </c>
      <c r="B1282" s="4">
        <v>1044.4000000000001</v>
      </c>
      <c r="C1282" s="3">
        <f t="shared" si="38"/>
        <v>-7.7496388285602455E-4</v>
      </c>
      <c r="D1282" s="1">
        <v>37.81</v>
      </c>
      <c r="E1282" s="3">
        <f t="shared" si="39"/>
        <v>-2.3746701846964727E-3</v>
      </c>
    </row>
    <row r="1283" spans="1:5" x14ac:dyDescent="0.35">
      <c r="A1283" s="2">
        <v>43497</v>
      </c>
      <c r="B1283" s="4">
        <v>1032.94</v>
      </c>
      <c r="C1283" s="3">
        <f t="shared" ref="C1283:C1346" si="40">(B1283-B1282)/B1282</f>
        <v>-1.0972807353504439E-2</v>
      </c>
      <c r="D1283" s="1">
        <v>38.04</v>
      </c>
      <c r="E1283" s="3">
        <f t="shared" ref="E1283:E1346" si="41">(D1283-D1282)/D1282</f>
        <v>6.0830468130123475E-3</v>
      </c>
    </row>
    <row r="1284" spans="1:5" x14ac:dyDescent="0.35">
      <c r="A1284" s="2">
        <v>43500</v>
      </c>
      <c r="B1284" s="4">
        <v>1027.05</v>
      </c>
      <c r="C1284" s="3">
        <f t="shared" si="40"/>
        <v>-5.7021705036111488E-3</v>
      </c>
      <c r="D1284" s="1">
        <v>37.840000000000003</v>
      </c>
      <c r="E1284" s="3">
        <f t="shared" si="41"/>
        <v>-5.257623554153411E-3</v>
      </c>
    </row>
    <row r="1285" spans="1:5" x14ac:dyDescent="0.35">
      <c r="A1285" s="2">
        <v>43501</v>
      </c>
      <c r="B1285" s="4">
        <v>1028.77</v>
      </c>
      <c r="C1285" s="3">
        <f t="shared" si="40"/>
        <v>1.6746993817243828E-3</v>
      </c>
      <c r="D1285" s="1">
        <v>38.880000000000003</v>
      </c>
      <c r="E1285" s="3">
        <f t="shared" si="41"/>
        <v>2.7484143763213505E-2</v>
      </c>
    </row>
    <row r="1286" spans="1:5" x14ac:dyDescent="0.35">
      <c r="A1286" s="2">
        <v>43502</v>
      </c>
      <c r="B1286" s="4">
        <v>1029.99</v>
      </c>
      <c r="C1286" s="3">
        <f t="shared" si="40"/>
        <v>1.1858821699699906E-3</v>
      </c>
      <c r="D1286" s="1">
        <v>39.07</v>
      </c>
      <c r="E1286" s="3">
        <f t="shared" si="41"/>
        <v>4.8868312757201059E-3</v>
      </c>
    </row>
    <row r="1287" spans="1:5" x14ac:dyDescent="0.35">
      <c r="A1287" s="2">
        <v>43503</v>
      </c>
      <c r="B1287" s="4">
        <v>1031.94</v>
      </c>
      <c r="C1287" s="3">
        <f t="shared" si="40"/>
        <v>1.8932222642938721E-3</v>
      </c>
      <c r="D1287" s="1">
        <v>38.82</v>
      </c>
      <c r="E1287" s="3">
        <f t="shared" si="41"/>
        <v>-6.3987714358843106E-3</v>
      </c>
    </row>
    <row r="1288" spans="1:5" x14ac:dyDescent="0.35">
      <c r="A1288" s="2">
        <v>43504</v>
      </c>
      <c r="B1288" s="4">
        <v>1029.02</v>
      </c>
      <c r="C1288" s="3">
        <f t="shared" si="40"/>
        <v>-2.8296218772409952E-3</v>
      </c>
      <c r="D1288" s="1">
        <v>38.9</v>
      </c>
      <c r="E1288" s="3">
        <f t="shared" si="41"/>
        <v>2.0607934054610584E-3</v>
      </c>
    </row>
    <row r="1289" spans="1:5" x14ac:dyDescent="0.35">
      <c r="A1289" s="2">
        <v>43507</v>
      </c>
      <c r="B1289" s="4">
        <v>1047.8800000000001</v>
      </c>
      <c r="C1289" s="3">
        <f t="shared" si="40"/>
        <v>1.8328118015199051E-2</v>
      </c>
      <c r="D1289" s="1">
        <v>39.340000000000003</v>
      </c>
      <c r="E1289" s="3">
        <f t="shared" si="41"/>
        <v>1.131105398457596E-2</v>
      </c>
    </row>
    <row r="1290" spans="1:5" x14ac:dyDescent="0.35">
      <c r="A1290" s="2">
        <v>43508</v>
      </c>
      <c r="B1290" s="4">
        <v>1041.81</v>
      </c>
      <c r="C1290" s="3">
        <f t="shared" si="40"/>
        <v>-5.79264801313143E-3</v>
      </c>
      <c r="D1290" s="1">
        <v>38.78</v>
      </c>
      <c r="E1290" s="3">
        <f t="shared" si="41"/>
        <v>-1.4234875444839914E-2</v>
      </c>
    </row>
    <row r="1291" spans="1:5" x14ac:dyDescent="0.35">
      <c r="A1291" s="2">
        <v>43509</v>
      </c>
      <c r="B1291" s="4">
        <v>1021.49</v>
      </c>
      <c r="C1291" s="3">
        <f t="shared" si="40"/>
        <v>-1.950451617857377E-2</v>
      </c>
      <c r="D1291" s="1">
        <v>39.51</v>
      </c>
      <c r="E1291" s="3">
        <f t="shared" si="41"/>
        <v>1.8824136152655928E-2</v>
      </c>
    </row>
    <row r="1292" spans="1:5" x14ac:dyDescent="0.35">
      <c r="A1292" s="2">
        <v>43510</v>
      </c>
      <c r="B1292" s="4">
        <v>1026.01</v>
      </c>
      <c r="C1292" s="3">
        <f t="shared" si="40"/>
        <v>4.4249087117837491E-3</v>
      </c>
      <c r="D1292" s="1">
        <v>38.590000000000003</v>
      </c>
      <c r="E1292" s="3">
        <f t="shared" si="41"/>
        <v>-2.3285244241963925E-2</v>
      </c>
    </row>
    <row r="1293" spans="1:5" x14ac:dyDescent="0.35">
      <c r="A1293" s="2">
        <v>43511</v>
      </c>
      <c r="B1293" s="4">
        <v>1031.52</v>
      </c>
      <c r="C1293" s="3">
        <f t="shared" si="40"/>
        <v>5.3703180280893856E-3</v>
      </c>
      <c r="D1293" s="1">
        <v>39.43</v>
      </c>
      <c r="E1293" s="3">
        <f t="shared" si="41"/>
        <v>2.176729722726085E-2</v>
      </c>
    </row>
    <row r="1294" spans="1:5" x14ac:dyDescent="0.35">
      <c r="A1294" s="2">
        <v>43514</v>
      </c>
      <c r="B1294" s="4">
        <v>1023.1</v>
      </c>
      <c r="C1294" s="3">
        <f t="shared" si="40"/>
        <v>-8.1627113386070638E-3</v>
      </c>
      <c r="D1294" s="1">
        <v>38.950000000000003</v>
      </c>
      <c r="E1294" s="3">
        <f t="shared" si="41"/>
        <v>-1.2173471975652977E-2</v>
      </c>
    </row>
    <row r="1295" spans="1:5" x14ac:dyDescent="0.35">
      <c r="A1295" s="2">
        <v>43515</v>
      </c>
      <c r="B1295" s="4">
        <v>1023.16</v>
      </c>
      <c r="C1295" s="3">
        <f t="shared" si="40"/>
        <v>5.8645293715126017E-5</v>
      </c>
      <c r="D1295" s="1">
        <v>38.299999999999997</v>
      </c>
      <c r="E1295" s="3">
        <f t="shared" si="41"/>
        <v>-1.6688061617458425E-2</v>
      </c>
    </row>
    <row r="1296" spans="1:5" x14ac:dyDescent="0.35">
      <c r="A1296" s="2">
        <v>43516</v>
      </c>
      <c r="B1296" s="4">
        <v>1025.74</v>
      </c>
      <c r="C1296" s="3">
        <f t="shared" si="40"/>
        <v>2.5215997497947938E-3</v>
      </c>
      <c r="D1296" s="1">
        <v>38.67</v>
      </c>
      <c r="E1296" s="3">
        <f t="shared" si="41"/>
        <v>9.6605744125327561E-3</v>
      </c>
    </row>
    <row r="1297" spans="1:5" x14ac:dyDescent="0.35">
      <c r="A1297" s="2">
        <v>43517</v>
      </c>
      <c r="B1297" s="4">
        <v>1030.95</v>
      </c>
      <c r="C1297" s="3">
        <f t="shared" si="40"/>
        <v>5.0792598514243729E-3</v>
      </c>
      <c r="D1297" s="1">
        <v>38.71</v>
      </c>
      <c r="E1297" s="3">
        <f t="shared" si="41"/>
        <v>1.03439358675974E-3</v>
      </c>
    </row>
    <row r="1298" spans="1:5" x14ac:dyDescent="0.35">
      <c r="A1298" s="2">
        <v>43518</v>
      </c>
      <c r="B1298" s="4">
        <v>1038.45</v>
      </c>
      <c r="C1298" s="3">
        <f t="shared" si="40"/>
        <v>7.2748435908627958E-3</v>
      </c>
      <c r="D1298" s="1">
        <v>36.75</v>
      </c>
      <c r="E1298" s="3">
        <f t="shared" si="41"/>
        <v>-5.0632911392405083E-2</v>
      </c>
    </row>
    <row r="1299" spans="1:5" x14ac:dyDescent="0.35">
      <c r="A1299" s="2">
        <v>43521</v>
      </c>
      <c r="B1299" s="4">
        <v>1049.97</v>
      </c>
      <c r="C1299" s="3">
        <f t="shared" si="40"/>
        <v>1.1093456593962138E-2</v>
      </c>
      <c r="D1299" s="1">
        <v>37.19</v>
      </c>
      <c r="E1299" s="3">
        <f t="shared" si="41"/>
        <v>1.1972789115646197E-2</v>
      </c>
    </row>
    <row r="1300" spans="1:5" x14ac:dyDescent="0.35">
      <c r="A1300" s="2">
        <v>43522</v>
      </c>
      <c r="B1300" s="4">
        <v>1056.8900000000001</v>
      </c>
      <c r="C1300" s="3">
        <f t="shared" si="40"/>
        <v>6.5906644951761219E-3</v>
      </c>
      <c r="D1300" s="1">
        <v>36.43</v>
      </c>
      <c r="E1300" s="3">
        <f t="shared" si="41"/>
        <v>-2.04356009680021E-2</v>
      </c>
    </row>
    <row r="1301" spans="1:5" x14ac:dyDescent="0.35">
      <c r="A1301" s="2">
        <v>43523</v>
      </c>
      <c r="B1301" s="4">
        <v>1048.46</v>
      </c>
      <c r="C1301" s="3">
        <f t="shared" si="40"/>
        <v>-7.9762321528258021E-3</v>
      </c>
      <c r="D1301" s="1">
        <v>36.909999999999997</v>
      </c>
      <c r="E1301" s="3">
        <f t="shared" si="41"/>
        <v>1.3175953884161319E-2</v>
      </c>
    </row>
    <row r="1302" spans="1:5" x14ac:dyDescent="0.35">
      <c r="A1302" s="2">
        <v>43524</v>
      </c>
      <c r="B1302" s="4">
        <v>1052.54</v>
      </c>
      <c r="C1302" s="3">
        <f t="shared" si="40"/>
        <v>3.8914217042137298E-3</v>
      </c>
      <c r="D1302" s="1">
        <v>35.909999999999997</v>
      </c>
      <c r="E1302" s="3">
        <f t="shared" si="41"/>
        <v>-2.7092928745597402E-2</v>
      </c>
    </row>
    <row r="1303" spans="1:5" x14ac:dyDescent="0.35">
      <c r="A1303" s="2">
        <v>43525</v>
      </c>
      <c r="B1303" s="4">
        <v>1040.8499999999999</v>
      </c>
      <c r="C1303" s="3">
        <f t="shared" si="40"/>
        <v>-1.1106466262564896E-2</v>
      </c>
      <c r="D1303" s="1">
        <v>36.49</v>
      </c>
      <c r="E1303" s="3">
        <f t="shared" si="41"/>
        <v>1.6151489835700514E-2</v>
      </c>
    </row>
    <row r="1304" spans="1:5" x14ac:dyDescent="0.35">
      <c r="A1304" s="2">
        <v>43528</v>
      </c>
      <c r="B1304" s="4">
        <v>1050.1300000000001</v>
      </c>
      <c r="C1304" s="3">
        <f t="shared" si="40"/>
        <v>8.9157899793439986E-3</v>
      </c>
      <c r="D1304" s="1">
        <v>36.08</v>
      </c>
      <c r="E1304" s="3">
        <f t="shared" si="41"/>
        <v>-1.1235955056179876E-2</v>
      </c>
    </row>
    <row r="1305" spans="1:5" x14ac:dyDescent="0.35">
      <c r="A1305" s="2">
        <v>43529</v>
      </c>
      <c r="B1305" s="4">
        <v>1045.77</v>
      </c>
      <c r="C1305" s="3">
        <f t="shared" si="40"/>
        <v>-4.1518669117158128E-3</v>
      </c>
      <c r="D1305" s="1">
        <v>35.090000000000003</v>
      </c>
      <c r="E1305" s="3">
        <f t="shared" si="41"/>
        <v>-2.743902439024376E-2</v>
      </c>
    </row>
    <row r="1306" spans="1:5" x14ac:dyDescent="0.35">
      <c r="A1306" s="2">
        <v>43530</v>
      </c>
      <c r="B1306" s="4">
        <v>1043.1199999999999</v>
      </c>
      <c r="C1306" s="3">
        <f t="shared" si="40"/>
        <v>-2.534017996309027E-3</v>
      </c>
      <c r="D1306" s="1">
        <v>35.4</v>
      </c>
      <c r="E1306" s="3">
        <f t="shared" si="41"/>
        <v>8.8344257623253104E-3</v>
      </c>
    </row>
    <row r="1307" spans="1:5" x14ac:dyDescent="0.35">
      <c r="A1307" s="2">
        <v>43531</v>
      </c>
      <c r="B1307" s="4">
        <v>1031.4100000000001</v>
      </c>
      <c r="C1307" s="3">
        <f t="shared" si="40"/>
        <v>-1.1225937571899504E-2</v>
      </c>
      <c r="D1307" s="1">
        <v>36.43</v>
      </c>
      <c r="E1307" s="3">
        <f t="shared" si="41"/>
        <v>2.9096045197740145E-2</v>
      </c>
    </row>
    <row r="1308" spans="1:5" x14ac:dyDescent="0.35">
      <c r="A1308" s="2">
        <v>43532</v>
      </c>
      <c r="B1308" s="4">
        <v>1023.91</v>
      </c>
      <c r="C1308" s="3">
        <f t="shared" si="40"/>
        <v>-7.2715990731136142E-3</v>
      </c>
      <c r="D1308" s="1">
        <v>37.29</v>
      </c>
      <c r="E1308" s="3">
        <f t="shared" si="41"/>
        <v>2.3606917375789169E-2</v>
      </c>
    </row>
    <row r="1309" spans="1:5" x14ac:dyDescent="0.35">
      <c r="A1309" s="2">
        <v>43535</v>
      </c>
      <c r="B1309" s="4">
        <v>1017.38</v>
      </c>
      <c r="C1309" s="3">
        <f t="shared" si="40"/>
        <v>-6.3775136486605008E-3</v>
      </c>
      <c r="D1309" s="1">
        <v>35.340000000000003</v>
      </c>
      <c r="E1309" s="3">
        <f t="shared" si="41"/>
        <v>-5.2292839903459259E-2</v>
      </c>
    </row>
    <row r="1310" spans="1:5" x14ac:dyDescent="0.35">
      <c r="A1310" s="2">
        <v>43536</v>
      </c>
      <c r="B1310" s="4">
        <v>1026.02</v>
      </c>
      <c r="C1310" s="3">
        <f t="shared" si="40"/>
        <v>8.4924020523304833E-3</v>
      </c>
      <c r="D1310" s="1">
        <v>35.53</v>
      </c>
      <c r="E1310" s="3">
        <f t="shared" si="41"/>
        <v>5.3763440860214408E-3</v>
      </c>
    </row>
    <row r="1311" spans="1:5" x14ac:dyDescent="0.35">
      <c r="A1311" s="2">
        <v>43537</v>
      </c>
      <c r="B1311" s="4">
        <v>1030.47</v>
      </c>
      <c r="C1311" s="3">
        <f t="shared" si="40"/>
        <v>4.3371474240268661E-3</v>
      </c>
      <c r="D1311" s="1">
        <v>36.200000000000003</v>
      </c>
      <c r="E1311" s="3">
        <f t="shared" si="41"/>
        <v>1.8857303687025095E-2</v>
      </c>
    </row>
    <row r="1312" spans="1:5" x14ac:dyDescent="0.35">
      <c r="A1312" s="2">
        <v>43538</v>
      </c>
      <c r="B1312" s="4">
        <v>1033.07</v>
      </c>
      <c r="C1312" s="3">
        <f t="shared" si="40"/>
        <v>2.5231205178218763E-3</v>
      </c>
      <c r="D1312" s="1">
        <v>35.53</v>
      </c>
      <c r="E1312" s="3">
        <f t="shared" si="41"/>
        <v>-1.8508287292817727E-2</v>
      </c>
    </row>
    <row r="1313" spans="1:5" x14ac:dyDescent="0.35">
      <c r="A1313" s="2">
        <v>43539</v>
      </c>
      <c r="B1313" s="4">
        <v>1042.01</v>
      </c>
      <c r="C1313" s="3">
        <f t="shared" si="40"/>
        <v>8.6538182310976555E-3</v>
      </c>
      <c r="D1313" s="1">
        <v>35.76</v>
      </c>
      <c r="E1313" s="3">
        <f t="shared" si="41"/>
        <v>6.4734027582323914E-3</v>
      </c>
    </row>
    <row r="1314" spans="1:5" x14ac:dyDescent="0.35">
      <c r="A1314" s="2">
        <v>43542</v>
      </c>
      <c r="B1314" s="4">
        <v>1054.1600000000001</v>
      </c>
      <c r="C1314" s="3">
        <f t="shared" si="40"/>
        <v>1.1660156812314748E-2</v>
      </c>
      <c r="D1314" s="1">
        <v>35.700000000000003</v>
      </c>
      <c r="E1314" s="3">
        <f t="shared" si="41"/>
        <v>-1.6778523489931535E-3</v>
      </c>
    </row>
    <row r="1315" spans="1:5" x14ac:dyDescent="0.35">
      <c r="A1315" s="2">
        <v>43543</v>
      </c>
      <c r="B1315" s="4">
        <v>1056.8699999999999</v>
      </c>
      <c r="C1315" s="3">
        <f t="shared" si="40"/>
        <v>2.5707672459586864E-3</v>
      </c>
      <c r="D1315" s="1">
        <v>35.28</v>
      </c>
      <c r="E1315" s="3">
        <f t="shared" si="41"/>
        <v>-1.1764705882352988E-2</v>
      </c>
    </row>
    <row r="1316" spans="1:5" x14ac:dyDescent="0.35">
      <c r="A1316" s="2">
        <v>43544</v>
      </c>
      <c r="B1316" s="4">
        <v>1042.03</v>
      </c>
      <c r="C1316" s="3">
        <f t="shared" si="40"/>
        <v>-1.4041462053043345E-2</v>
      </c>
      <c r="D1316" s="1">
        <v>34.130000000000003</v>
      </c>
      <c r="E1316" s="3">
        <f t="shared" si="41"/>
        <v>-3.2596371882086125E-2</v>
      </c>
    </row>
    <row r="1317" spans="1:5" x14ac:dyDescent="0.35">
      <c r="A1317" s="2">
        <v>43545</v>
      </c>
      <c r="B1317" s="4">
        <v>1043.1300000000001</v>
      </c>
      <c r="C1317" s="3">
        <f t="shared" si="40"/>
        <v>1.0556317956298153E-3</v>
      </c>
      <c r="D1317" s="1">
        <v>33.29</v>
      </c>
      <c r="E1317" s="3">
        <f t="shared" si="41"/>
        <v>-2.4611778493993652E-2</v>
      </c>
    </row>
    <row r="1318" spans="1:5" x14ac:dyDescent="0.35">
      <c r="A1318" s="2">
        <v>43546</v>
      </c>
      <c r="B1318" s="4">
        <v>1008.02</v>
      </c>
      <c r="C1318" s="3">
        <f t="shared" si="40"/>
        <v>-3.3658316796564308E-2</v>
      </c>
      <c r="D1318" s="1">
        <v>33.85</v>
      </c>
      <c r="E1318" s="3">
        <f t="shared" si="41"/>
        <v>1.6821868428957713E-2</v>
      </c>
    </row>
    <row r="1319" spans="1:5" x14ac:dyDescent="0.35">
      <c r="A1319" s="2">
        <v>43549</v>
      </c>
      <c r="B1319" s="4">
        <v>1002.41</v>
      </c>
      <c r="C1319" s="3">
        <f t="shared" si="40"/>
        <v>-5.5653657665522644E-3</v>
      </c>
      <c r="D1319" s="1">
        <v>34.15</v>
      </c>
      <c r="E1319" s="3">
        <f t="shared" si="41"/>
        <v>8.8626292466764296E-3</v>
      </c>
    </row>
    <row r="1320" spans="1:5" x14ac:dyDescent="0.35">
      <c r="A1320" s="2">
        <v>43550</v>
      </c>
      <c r="B1320" s="1">
        <v>983.59</v>
      </c>
      <c r="C1320" s="3">
        <f t="shared" si="40"/>
        <v>-1.8774752845641941E-2</v>
      </c>
      <c r="D1320" s="1">
        <v>33.729999999999997</v>
      </c>
      <c r="E1320" s="3">
        <f t="shared" si="41"/>
        <v>-1.2298682284041046E-2</v>
      </c>
    </row>
    <row r="1321" spans="1:5" x14ac:dyDescent="0.35">
      <c r="A1321" s="2">
        <v>43551</v>
      </c>
      <c r="B1321" s="1">
        <v>930.06</v>
      </c>
      <c r="C1321" s="3">
        <f t="shared" si="40"/>
        <v>-5.442308278856036E-2</v>
      </c>
      <c r="D1321" s="1">
        <v>31.97</v>
      </c>
      <c r="E1321" s="3">
        <f t="shared" si="41"/>
        <v>-5.2179069077972075E-2</v>
      </c>
    </row>
    <row r="1322" spans="1:5" x14ac:dyDescent="0.35">
      <c r="A1322" s="2">
        <v>43552</v>
      </c>
      <c r="B1322" s="1">
        <v>932.41</v>
      </c>
      <c r="C1322" s="3">
        <f t="shared" si="40"/>
        <v>2.526718706320047E-3</v>
      </c>
      <c r="D1322" s="1">
        <v>31.86</v>
      </c>
      <c r="E1322" s="3">
        <f t="shared" si="41"/>
        <v>-3.4407256803252874E-3</v>
      </c>
    </row>
    <row r="1323" spans="1:5" x14ac:dyDescent="0.35">
      <c r="A1323" s="2">
        <v>43553</v>
      </c>
      <c r="B1323" s="1">
        <v>948.85</v>
      </c>
      <c r="C1323" s="3">
        <f t="shared" si="40"/>
        <v>1.7631728531440089E-2</v>
      </c>
      <c r="D1323" s="1">
        <v>31.93</v>
      </c>
      <c r="E1323" s="3">
        <f t="shared" si="41"/>
        <v>2.1971123666039011E-3</v>
      </c>
    </row>
    <row r="1324" spans="1:5" x14ac:dyDescent="0.35">
      <c r="A1324" s="2">
        <v>43556</v>
      </c>
      <c r="B1324" s="1">
        <v>952.18</v>
      </c>
      <c r="C1324" s="3">
        <f t="shared" si="40"/>
        <v>3.5095115139378479E-3</v>
      </c>
      <c r="D1324" s="1">
        <v>32.119999999999997</v>
      </c>
      <c r="E1324" s="3">
        <f t="shared" si="41"/>
        <v>5.950516755402372E-3</v>
      </c>
    </row>
    <row r="1325" spans="1:5" x14ac:dyDescent="0.35">
      <c r="A1325" s="2">
        <v>43557</v>
      </c>
      <c r="B1325" s="1">
        <v>946.77</v>
      </c>
      <c r="C1325" s="3">
        <f t="shared" si="40"/>
        <v>-5.6816988384548808E-3</v>
      </c>
      <c r="D1325" s="1">
        <v>32.58</v>
      </c>
      <c r="E1325" s="3">
        <f t="shared" si="41"/>
        <v>1.4321295143212979E-2</v>
      </c>
    </row>
    <row r="1326" spans="1:5" x14ac:dyDescent="0.35">
      <c r="A1326" s="2">
        <v>43558</v>
      </c>
      <c r="B1326" s="1">
        <v>955.63</v>
      </c>
      <c r="C1326" s="3">
        <f t="shared" si="40"/>
        <v>9.3581334431805125E-3</v>
      </c>
      <c r="D1326" s="1">
        <v>33.18</v>
      </c>
      <c r="E1326" s="3">
        <f t="shared" si="41"/>
        <v>1.8416206261510172E-2</v>
      </c>
    </row>
    <row r="1327" spans="1:5" x14ac:dyDescent="0.35">
      <c r="A1327" s="2">
        <v>43559</v>
      </c>
      <c r="B1327" s="1">
        <v>992.32</v>
      </c>
      <c r="C1327" s="3">
        <f t="shared" si="40"/>
        <v>3.839352050479794E-2</v>
      </c>
      <c r="D1327" s="1">
        <v>34.479999999999997</v>
      </c>
      <c r="E1327" s="3">
        <f t="shared" si="41"/>
        <v>3.9180229053646688E-2</v>
      </c>
    </row>
    <row r="1328" spans="1:5" x14ac:dyDescent="0.35">
      <c r="A1328" s="2">
        <v>43560</v>
      </c>
      <c r="B1328" s="1">
        <v>996.7</v>
      </c>
      <c r="C1328" s="3">
        <f t="shared" si="40"/>
        <v>4.4138987423411758E-3</v>
      </c>
      <c r="D1328" s="1">
        <v>34.229999999999997</v>
      </c>
      <c r="E1328" s="3">
        <f t="shared" si="41"/>
        <v>-7.2505800464037129E-3</v>
      </c>
    </row>
    <row r="1329" spans="1:5" x14ac:dyDescent="0.35">
      <c r="A1329" s="2">
        <v>43563</v>
      </c>
      <c r="B1329" s="1">
        <v>979.39</v>
      </c>
      <c r="C1329" s="3">
        <f t="shared" si="40"/>
        <v>-1.7367312130029153E-2</v>
      </c>
      <c r="D1329" s="1">
        <v>33.119999999999997</v>
      </c>
      <c r="E1329" s="3">
        <f t="shared" si="41"/>
        <v>-3.2427695004382105E-2</v>
      </c>
    </row>
    <row r="1330" spans="1:5" x14ac:dyDescent="0.35">
      <c r="A1330" s="2">
        <v>43564</v>
      </c>
      <c r="B1330" s="1">
        <v>990.74</v>
      </c>
      <c r="C1330" s="3">
        <f t="shared" si="40"/>
        <v>1.1588846118502357E-2</v>
      </c>
      <c r="D1330" s="1">
        <v>33.31</v>
      </c>
      <c r="E1330" s="3">
        <f t="shared" si="41"/>
        <v>5.7367149758455567E-3</v>
      </c>
    </row>
    <row r="1331" spans="1:5" x14ac:dyDescent="0.35">
      <c r="A1331" s="2">
        <v>43565</v>
      </c>
      <c r="B1331" s="1">
        <v>979.84</v>
      </c>
      <c r="C1331" s="3">
        <f t="shared" si="40"/>
        <v>-1.1001877384581199E-2</v>
      </c>
      <c r="D1331" s="1">
        <v>32.79</v>
      </c>
      <c r="E1331" s="3">
        <f t="shared" si="41"/>
        <v>-1.5610927649354641E-2</v>
      </c>
    </row>
    <row r="1332" spans="1:5" x14ac:dyDescent="0.35">
      <c r="A1332" s="2">
        <v>43566</v>
      </c>
      <c r="B1332" s="1">
        <v>970.43</v>
      </c>
      <c r="C1332" s="3">
        <f t="shared" si="40"/>
        <v>-9.6036087524494634E-3</v>
      </c>
      <c r="D1332" s="1">
        <v>33.1</v>
      </c>
      <c r="E1332" s="3">
        <f t="shared" si="41"/>
        <v>9.4541018603233381E-3</v>
      </c>
    </row>
    <row r="1333" spans="1:5" x14ac:dyDescent="0.35">
      <c r="A1333" s="2">
        <v>43567</v>
      </c>
      <c r="B1333" s="1">
        <v>969.66</v>
      </c>
      <c r="C1333" s="3">
        <f t="shared" si="40"/>
        <v>-7.934626917964014E-4</v>
      </c>
      <c r="D1333" s="1">
        <v>33.1</v>
      </c>
      <c r="E1333" s="3">
        <f t="shared" si="41"/>
        <v>0</v>
      </c>
    </row>
    <row r="1334" spans="1:5" x14ac:dyDescent="0.35">
      <c r="A1334" s="2">
        <v>43570</v>
      </c>
      <c r="B1334" s="1">
        <v>962.51</v>
      </c>
      <c r="C1334" s="3">
        <f t="shared" si="40"/>
        <v>-7.3737186230224796E-3</v>
      </c>
      <c r="D1334" s="1">
        <v>32.869999999999997</v>
      </c>
      <c r="E1334" s="3">
        <f t="shared" si="41"/>
        <v>-6.9486404833838059E-3</v>
      </c>
    </row>
    <row r="1335" spans="1:5" x14ac:dyDescent="0.35">
      <c r="A1335" s="2">
        <v>43571</v>
      </c>
      <c r="B1335" s="1">
        <v>978.05</v>
      </c>
      <c r="C1335" s="3">
        <f t="shared" si="40"/>
        <v>1.6145286802215005E-2</v>
      </c>
      <c r="D1335" s="1">
        <v>33.29</v>
      </c>
      <c r="E1335" s="3">
        <f t="shared" si="41"/>
        <v>1.2777608761788918E-2</v>
      </c>
    </row>
    <row r="1336" spans="1:5" x14ac:dyDescent="0.35">
      <c r="A1336" s="2">
        <v>43572</v>
      </c>
      <c r="B1336" s="1">
        <v>991.42</v>
      </c>
      <c r="C1336" s="3">
        <f t="shared" si="40"/>
        <v>1.3670057768007777E-2</v>
      </c>
      <c r="D1336" s="1">
        <v>33.79</v>
      </c>
      <c r="E1336" s="3">
        <f t="shared" si="41"/>
        <v>1.5019525382997898E-2</v>
      </c>
    </row>
    <row r="1337" spans="1:5" x14ac:dyDescent="0.35">
      <c r="A1337" s="2">
        <v>43573</v>
      </c>
      <c r="B1337" s="1">
        <v>979.02</v>
      </c>
      <c r="C1337" s="3">
        <f t="shared" si="40"/>
        <v>-1.2507312743337816E-2</v>
      </c>
      <c r="D1337" s="1">
        <v>33.619999999999997</v>
      </c>
      <c r="E1337" s="3">
        <f t="shared" si="41"/>
        <v>-5.0310742823321012E-3</v>
      </c>
    </row>
    <row r="1338" spans="1:5" x14ac:dyDescent="0.35">
      <c r="A1338" s="2">
        <v>43574</v>
      </c>
      <c r="B1338" s="1">
        <v>978.72</v>
      </c>
      <c r="C1338" s="3">
        <f t="shared" si="40"/>
        <v>-3.0642887785740285E-4</v>
      </c>
      <c r="D1338" s="1">
        <v>33.75</v>
      </c>
      <c r="E1338" s="3">
        <f t="shared" si="41"/>
        <v>3.8667459845330926E-3</v>
      </c>
    </row>
    <row r="1339" spans="1:5" x14ac:dyDescent="0.35">
      <c r="A1339" s="2">
        <v>43577</v>
      </c>
      <c r="B1339" s="1">
        <v>970.11</v>
      </c>
      <c r="C1339" s="3">
        <f t="shared" si="40"/>
        <v>-8.7972045120157071E-3</v>
      </c>
      <c r="D1339" s="1">
        <v>34.06</v>
      </c>
      <c r="E1339" s="3">
        <f t="shared" si="41"/>
        <v>9.1851851851852528E-3</v>
      </c>
    </row>
    <row r="1340" spans="1:5" x14ac:dyDescent="0.35">
      <c r="A1340" s="2">
        <v>43579</v>
      </c>
      <c r="B1340" s="1">
        <v>971.63</v>
      </c>
      <c r="C1340" s="3">
        <f t="shared" si="40"/>
        <v>1.5668326272278213E-3</v>
      </c>
      <c r="D1340" s="1">
        <v>33.44</v>
      </c>
      <c r="E1340" s="3">
        <f t="shared" si="41"/>
        <v>-1.8203170874926733E-2</v>
      </c>
    </row>
    <row r="1341" spans="1:5" x14ac:dyDescent="0.35">
      <c r="A1341" s="2">
        <v>43580</v>
      </c>
      <c r="B1341" s="1">
        <v>955.38</v>
      </c>
      <c r="C1341" s="3">
        <f t="shared" si="40"/>
        <v>-1.67244733077406E-2</v>
      </c>
      <c r="D1341" s="1">
        <v>33.44</v>
      </c>
      <c r="E1341" s="3">
        <f t="shared" si="41"/>
        <v>0</v>
      </c>
    </row>
    <row r="1342" spans="1:5" x14ac:dyDescent="0.35">
      <c r="A1342" s="2">
        <v>43581</v>
      </c>
      <c r="B1342" s="1">
        <v>958.38</v>
      </c>
      <c r="C1342" s="3">
        <f t="shared" si="40"/>
        <v>3.1401117879796521E-3</v>
      </c>
      <c r="D1342" s="1">
        <v>34.15</v>
      </c>
      <c r="E1342" s="3">
        <f t="shared" si="41"/>
        <v>2.123205741626797E-2</v>
      </c>
    </row>
    <row r="1343" spans="1:5" x14ac:dyDescent="0.35">
      <c r="A1343" s="2">
        <v>43584</v>
      </c>
      <c r="B1343" s="1">
        <v>956.04</v>
      </c>
      <c r="C1343" s="3">
        <f t="shared" si="40"/>
        <v>-2.4416202341451532E-3</v>
      </c>
      <c r="D1343" s="1">
        <v>34.340000000000003</v>
      </c>
      <c r="E1343" s="3">
        <f t="shared" si="41"/>
        <v>5.563689604685354E-3</v>
      </c>
    </row>
    <row r="1344" spans="1:5" x14ac:dyDescent="0.35">
      <c r="A1344" s="2">
        <v>43585</v>
      </c>
      <c r="B1344" s="1">
        <v>964.13</v>
      </c>
      <c r="C1344" s="3">
        <f t="shared" si="40"/>
        <v>8.4619890381155936E-3</v>
      </c>
      <c r="D1344" s="1">
        <v>34.799999999999997</v>
      </c>
      <c r="E1344" s="3">
        <f t="shared" si="41"/>
        <v>1.3395457192777918E-2</v>
      </c>
    </row>
    <row r="1345" spans="1:5" x14ac:dyDescent="0.35">
      <c r="A1345" s="2">
        <v>43587</v>
      </c>
      <c r="B1345" s="1">
        <v>951.98</v>
      </c>
      <c r="C1345" s="3">
        <f t="shared" si="40"/>
        <v>-1.2602034995280696E-2</v>
      </c>
      <c r="D1345" s="1">
        <v>33.85</v>
      </c>
      <c r="E1345" s="3">
        <f t="shared" si="41"/>
        <v>-2.7298850574712524E-2</v>
      </c>
    </row>
    <row r="1346" spans="1:5" x14ac:dyDescent="0.35">
      <c r="A1346" s="2">
        <v>43588</v>
      </c>
      <c r="B1346" s="1">
        <v>949.5</v>
      </c>
      <c r="C1346" s="3">
        <f t="shared" si="40"/>
        <v>-2.6050967457299712E-3</v>
      </c>
      <c r="D1346" s="1">
        <v>33.119999999999997</v>
      </c>
      <c r="E1346" s="3">
        <f t="shared" si="41"/>
        <v>-2.1565731166912967E-2</v>
      </c>
    </row>
    <row r="1347" spans="1:5" x14ac:dyDescent="0.35">
      <c r="A1347" s="2">
        <v>43591</v>
      </c>
      <c r="B1347" s="1">
        <v>939.4</v>
      </c>
      <c r="C1347" s="3">
        <f t="shared" ref="C1347:C1410" si="42">(B1347-B1346)/B1346</f>
        <v>-1.0637177461822035E-2</v>
      </c>
      <c r="D1347" s="1">
        <v>33.020000000000003</v>
      </c>
      <c r="E1347" s="3">
        <f t="shared" ref="E1347:E1410" si="43">(D1347-D1346)/D1346</f>
        <v>-3.0193236714974132E-3</v>
      </c>
    </row>
    <row r="1348" spans="1:5" x14ac:dyDescent="0.35">
      <c r="A1348" s="2">
        <v>43592</v>
      </c>
      <c r="B1348" s="1">
        <v>925.5</v>
      </c>
      <c r="C1348" s="3">
        <f t="shared" si="42"/>
        <v>-1.4796678731104938E-2</v>
      </c>
      <c r="D1348" s="1">
        <v>32.85</v>
      </c>
      <c r="E1348" s="3">
        <f t="shared" si="43"/>
        <v>-5.148394912174491E-3</v>
      </c>
    </row>
    <row r="1349" spans="1:5" x14ac:dyDescent="0.35">
      <c r="A1349" s="2">
        <v>43593</v>
      </c>
      <c r="B1349" s="1">
        <v>914.06</v>
      </c>
      <c r="C1349" s="3">
        <f t="shared" si="42"/>
        <v>-1.2360886007563538E-2</v>
      </c>
      <c r="D1349" s="1">
        <v>32.83</v>
      </c>
      <c r="E1349" s="3">
        <f t="shared" si="43"/>
        <v>-6.088280060883752E-4</v>
      </c>
    </row>
    <row r="1350" spans="1:5" x14ac:dyDescent="0.35">
      <c r="A1350" s="2">
        <v>43594</v>
      </c>
      <c r="B1350" s="1">
        <v>898.29</v>
      </c>
      <c r="C1350" s="3">
        <f t="shared" si="42"/>
        <v>-1.7252696759512486E-2</v>
      </c>
      <c r="D1350" s="1">
        <v>32.89</v>
      </c>
      <c r="E1350" s="3">
        <f t="shared" si="43"/>
        <v>1.8275967103259909E-3</v>
      </c>
    </row>
    <row r="1351" spans="1:5" x14ac:dyDescent="0.35">
      <c r="A1351" s="2">
        <v>43595</v>
      </c>
      <c r="B1351" s="1">
        <v>896.99</v>
      </c>
      <c r="C1351" s="3">
        <f t="shared" si="42"/>
        <v>-1.4471941132595872E-3</v>
      </c>
      <c r="D1351" s="1">
        <v>32.68</v>
      </c>
      <c r="E1351" s="3">
        <f t="shared" si="43"/>
        <v>-6.3849194283977151E-3</v>
      </c>
    </row>
    <row r="1352" spans="1:5" x14ac:dyDescent="0.35">
      <c r="A1352" s="2">
        <v>43598</v>
      </c>
      <c r="B1352" s="1">
        <v>874.27</v>
      </c>
      <c r="C1352" s="3">
        <f t="shared" si="42"/>
        <v>-2.5329156400851767E-2</v>
      </c>
      <c r="D1352" s="1">
        <v>30.69</v>
      </c>
      <c r="E1352" s="3">
        <f t="shared" si="43"/>
        <v>-6.089351285189714E-2</v>
      </c>
    </row>
    <row r="1353" spans="1:5" x14ac:dyDescent="0.35">
      <c r="A1353" s="2">
        <v>43599</v>
      </c>
      <c r="B1353" s="1">
        <v>891.16</v>
      </c>
      <c r="C1353" s="3">
        <f t="shared" si="42"/>
        <v>1.9318974687453517E-2</v>
      </c>
      <c r="D1353" s="1">
        <v>31.21</v>
      </c>
      <c r="E1353" s="3">
        <f t="shared" si="43"/>
        <v>1.6943629846855639E-2</v>
      </c>
    </row>
    <row r="1354" spans="1:5" x14ac:dyDescent="0.35">
      <c r="A1354" s="2">
        <v>43600</v>
      </c>
      <c r="B1354" s="1">
        <v>884.42</v>
      </c>
      <c r="C1354" s="3">
        <f t="shared" si="42"/>
        <v>-7.563176085102573E-3</v>
      </c>
      <c r="D1354" s="1">
        <v>31.01</v>
      </c>
      <c r="E1354" s="3">
        <f t="shared" si="43"/>
        <v>-6.4082024991989521E-3</v>
      </c>
    </row>
    <row r="1355" spans="1:5" x14ac:dyDescent="0.35">
      <c r="A1355" s="2">
        <v>43601</v>
      </c>
      <c r="B1355" s="1">
        <v>882.82</v>
      </c>
      <c r="C1355" s="3">
        <f t="shared" si="42"/>
        <v>-1.809095226249869E-3</v>
      </c>
      <c r="D1355" s="1">
        <v>30.38</v>
      </c>
      <c r="E1355" s="3">
        <f t="shared" si="43"/>
        <v>-2.03160270880362E-2</v>
      </c>
    </row>
    <row r="1356" spans="1:5" x14ac:dyDescent="0.35">
      <c r="A1356" s="2">
        <v>43602</v>
      </c>
      <c r="B1356" s="1">
        <v>878.75</v>
      </c>
      <c r="C1356" s="3">
        <f t="shared" si="42"/>
        <v>-4.6102263202012295E-3</v>
      </c>
      <c r="D1356" s="1">
        <v>29.9</v>
      </c>
      <c r="E1356" s="3">
        <f t="shared" si="43"/>
        <v>-1.5799868334430561E-2</v>
      </c>
    </row>
    <row r="1357" spans="1:5" x14ac:dyDescent="0.35">
      <c r="A1357" s="2">
        <v>43605</v>
      </c>
      <c r="B1357" s="1">
        <v>878.47</v>
      </c>
      <c r="C1357" s="3">
        <f t="shared" si="42"/>
        <v>-3.1863442389755073E-4</v>
      </c>
      <c r="D1357" s="1">
        <v>30.88</v>
      </c>
      <c r="E1357" s="3">
        <f t="shared" si="43"/>
        <v>3.277591973244149E-2</v>
      </c>
    </row>
    <row r="1358" spans="1:5" x14ac:dyDescent="0.35">
      <c r="A1358" s="2">
        <v>43606</v>
      </c>
      <c r="B1358" s="1">
        <v>864.28</v>
      </c>
      <c r="C1358" s="3">
        <f t="shared" si="42"/>
        <v>-1.6153084339818154E-2</v>
      </c>
      <c r="D1358" s="1">
        <v>30.19</v>
      </c>
      <c r="E1358" s="3">
        <f t="shared" si="43"/>
        <v>-2.2344559585492155E-2</v>
      </c>
    </row>
    <row r="1359" spans="1:5" x14ac:dyDescent="0.35">
      <c r="A1359" s="2">
        <v>43607</v>
      </c>
      <c r="B1359" s="1">
        <v>847.7</v>
      </c>
      <c r="C1359" s="3">
        <f t="shared" si="42"/>
        <v>-1.918359790808526E-2</v>
      </c>
      <c r="D1359" s="1">
        <v>30.34</v>
      </c>
      <c r="E1359" s="3">
        <f t="shared" si="43"/>
        <v>4.9685326266975345E-3</v>
      </c>
    </row>
    <row r="1360" spans="1:5" x14ac:dyDescent="0.35">
      <c r="A1360" s="2">
        <v>43608</v>
      </c>
      <c r="B1360" s="1">
        <v>855.92</v>
      </c>
      <c r="C1360" s="3">
        <f t="shared" si="42"/>
        <v>9.6968267075615341E-3</v>
      </c>
      <c r="D1360" s="1">
        <v>31.34</v>
      </c>
      <c r="E1360" s="3">
        <f t="shared" si="43"/>
        <v>3.2959789057350031E-2</v>
      </c>
    </row>
    <row r="1361" spans="1:5" x14ac:dyDescent="0.35">
      <c r="A1361" s="2">
        <v>43609</v>
      </c>
      <c r="B1361" s="1">
        <v>870.46</v>
      </c>
      <c r="C1361" s="3">
        <f t="shared" si="42"/>
        <v>1.698756893167595E-2</v>
      </c>
      <c r="D1361" s="1">
        <v>30.8</v>
      </c>
      <c r="E1361" s="3">
        <f t="shared" si="43"/>
        <v>-1.7230376515634943E-2</v>
      </c>
    </row>
    <row r="1362" spans="1:5" x14ac:dyDescent="0.35">
      <c r="A1362" s="2">
        <v>43612</v>
      </c>
      <c r="B1362" s="1">
        <v>865.46</v>
      </c>
      <c r="C1362" s="3">
        <f t="shared" si="42"/>
        <v>-5.7440893320772918E-3</v>
      </c>
      <c r="D1362" s="1">
        <v>30.69</v>
      </c>
      <c r="E1362" s="3">
        <f t="shared" si="43"/>
        <v>-3.5714285714285531E-3</v>
      </c>
    </row>
    <row r="1363" spans="1:5" x14ac:dyDescent="0.35">
      <c r="A1363" s="2">
        <v>43613</v>
      </c>
      <c r="B1363" s="1">
        <v>877.51</v>
      </c>
      <c r="C1363" s="3">
        <f t="shared" si="42"/>
        <v>1.3923231576271525E-2</v>
      </c>
      <c r="D1363" s="1">
        <v>31.42</v>
      </c>
      <c r="E1363" s="3">
        <f t="shared" si="43"/>
        <v>2.3786249592701217E-2</v>
      </c>
    </row>
    <row r="1364" spans="1:5" x14ac:dyDescent="0.35">
      <c r="A1364" s="2">
        <v>43614</v>
      </c>
      <c r="B1364" s="1">
        <v>881.3</v>
      </c>
      <c r="C1364" s="3">
        <f t="shared" si="42"/>
        <v>4.3190390992694826E-3</v>
      </c>
      <c r="D1364" s="1">
        <v>32.18</v>
      </c>
      <c r="E1364" s="3">
        <f t="shared" si="43"/>
        <v>2.4188415022278739E-2</v>
      </c>
    </row>
    <row r="1365" spans="1:5" x14ac:dyDescent="0.35">
      <c r="A1365" s="2">
        <v>43615</v>
      </c>
      <c r="B1365" s="1">
        <v>908.56</v>
      </c>
      <c r="C1365" s="3">
        <f t="shared" si="42"/>
        <v>3.093157835016452E-2</v>
      </c>
      <c r="D1365" s="1">
        <v>33.33</v>
      </c>
      <c r="E1365" s="3">
        <f t="shared" si="43"/>
        <v>3.5736482287134823E-2</v>
      </c>
    </row>
    <row r="1366" spans="1:5" x14ac:dyDescent="0.35">
      <c r="A1366" s="2">
        <v>43616</v>
      </c>
      <c r="B1366" s="1">
        <v>914.38</v>
      </c>
      <c r="C1366" s="3">
        <f t="shared" si="42"/>
        <v>6.4057409527164422E-3</v>
      </c>
      <c r="D1366" s="1">
        <v>33.39</v>
      </c>
      <c r="E1366" s="3">
        <f t="shared" si="43"/>
        <v>1.8001800180018684E-3</v>
      </c>
    </row>
    <row r="1367" spans="1:5" x14ac:dyDescent="0.35">
      <c r="A1367" s="2">
        <v>43619</v>
      </c>
      <c r="B1367" s="1">
        <v>912.21</v>
      </c>
      <c r="C1367" s="3">
        <f t="shared" si="42"/>
        <v>-2.3731927644961167E-3</v>
      </c>
      <c r="D1367" s="1">
        <v>33.520000000000003</v>
      </c>
      <c r="E1367" s="3">
        <f t="shared" si="43"/>
        <v>3.8933812518718944E-3</v>
      </c>
    </row>
    <row r="1368" spans="1:5" x14ac:dyDescent="0.35">
      <c r="A1368" s="2">
        <v>43623</v>
      </c>
      <c r="B1368" s="1">
        <v>945.6</v>
      </c>
      <c r="C1368" s="3">
        <f t="shared" si="42"/>
        <v>3.6603413687637698E-2</v>
      </c>
      <c r="D1368" s="1">
        <v>34.380000000000003</v>
      </c>
      <c r="E1368" s="3">
        <f t="shared" si="43"/>
        <v>2.5656324582338883E-2</v>
      </c>
    </row>
    <row r="1369" spans="1:5" x14ac:dyDescent="0.35">
      <c r="A1369" s="2">
        <v>43626</v>
      </c>
      <c r="B1369" s="1">
        <v>949.29</v>
      </c>
      <c r="C1369" s="3">
        <f t="shared" si="42"/>
        <v>3.9022842639593281E-3</v>
      </c>
      <c r="D1369" s="1">
        <v>33.619999999999997</v>
      </c>
      <c r="E1369" s="3">
        <f t="shared" si="43"/>
        <v>-2.2105875509017017E-2</v>
      </c>
    </row>
    <row r="1370" spans="1:5" x14ac:dyDescent="0.35">
      <c r="A1370" s="2">
        <v>43627</v>
      </c>
      <c r="B1370" s="1">
        <v>937.07</v>
      </c>
      <c r="C1370" s="3">
        <f t="shared" si="42"/>
        <v>-1.2872778602955803E-2</v>
      </c>
      <c r="D1370" s="1">
        <v>32.93</v>
      </c>
      <c r="E1370" s="3">
        <f t="shared" si="43"/>
        <v>-2.0523497917905944E-2</v>
      </c>
    </row>
    <row r="1371" spans="1:5" x14ac:dyDescent="0.35">
      <c r="A1371" s="2">
        <v>43628</v>
      </c>
      <c r="B1371" s="1">
        <v>935.23</v>
      </c>
      <c r="C1371" s="3">
        <f t="shared" si="42"/>
        <v>-1.9635672895301649E-3</v>
      </c>
      <c r="D1371" s="1">
        <v>33.44</v>
      </c>
      <c r="E1371" s="3">
        <f t="shared" si="43"/>
        <v>1.548739750986936E-2</v>
      </c>
    </row>
    <row r="1372" spans="1:5" x14ac:dyDescent="0.35">
      <c r="A1372" s="2">
        <v>43629</v>
      </c>
      <c r="B1372" s="1">
        <v>914.83</v>
      </c>
      <c r="C1372" s="3">
        <f t="shared" si="42"/>
        <v>-2.1812816098713661E-2</v>
      </c>
      <c r="D1372" s="1">
        <v>32.979999999999997</v>
      </c>
      <c r="E1372" s="3">
        <f t="shared" si="43"/>
        <v>-1.3755980861244046E-2</v>
      </c>
    </row>
    <row r="1373" spans="1:5" x14ac:dyDescent="0.35">
      <c r="A1373" s="2">
        <v>43630</v>
      </c>
      <c r="B1373" s="1">
        <v>917.51</v>
      </c>
      <c r="C1373" s="3">
        <f t="shared" si="42"/>
        <v>2.9295060284423879E-3</v>
      </c>
      <c r="D1373" s="1">
        <v>33.590000000000003</v>
      </c>
      <c r="E1373" s="3">
        <f t="shared" si="43"/>
        <v>1.8496058217101475E-2</v>
      </c>
    </row>
    <row r="1374" spans="1:5" x14ac:dyDescent="0.35">
      <c r="A1374" s="2">
        <v>43633</v>
      </c>
      <c r="B1374" s="1">
        <v>931.79</v>
      </c>
      <c r="C1374" s="3">
        <f t="shared" si="42"/>
        <v>1.5563863064162759E-2</v>
      </c>
      <c r="D1374" s="1">
        <v>33.76</v>
      </c>
      <c r="E1374" s="3">
        <f t="shared" si="43"/>
        <v>5.0610300684725985E-3</v>
      </c>
    </row>
    <row r="1375" spans="1:5" x14ac:dyDescent="0.35">
      <c r="A1375" s="2">
        <v>43634</v>
      </c>
      <c r="B1375" s="1">
        <v>950.84</v>
      </c>
      <c r="C1375" s="3">
        <f t="shared" si="42"/>
        <v>2.0444520761115775E-2</v>
      </c>
      <c r="D1375" s="1">
        <v>34.21</v>
      </c>
      <c r="E1375" s="3">
        <f t="shared" si="43"/>
        <v>1.332938388625601E-2</v>
      </c>
    </row>
    <row r="1376" spans="1:5" x14ac:dyDescent="0.35">
      <c r="A1376" s="2">
        <v>43635</v>
      </c>
      <c r="B1376" s="1">
        <v>950.8</v>
      </c>
      <c r="C1376" s="3">
        <f t="shared" si="42"/>
        <v>-4.2068066131081261E-5</v>
      </c>
      <c r="D1376" s="1">
        <v>34</v>
      </c>
      <c r="E1376" s="3">
        <f t="shared" si="43"/>
        <v>-6.1385559777842984E-3</v>
      </c>
    </row>
    <row r="1377" spans="1:5" x14ac:dyDescent="0.35">
      <c r="A1377" s="2">
        <v>43636</v>
      </c>
      <c r="B1377" s="1">
        <v>950.39</v>
      </c>
      <c r="C1377" s="3">
        <f t="shared" si="42"/>
        <v>-4.3121581825827536E-4</v>
      </c>
      <c r="D1377" s="1">
        <v>33.53</v>
      </c>
      <c r="E1377" s="3">
        <f t="shared" si="43"/>
        <v>-1.3823529411764672E-2</v>
      </c>
    </row>
    <row r="1378" spans="1:5" x14ac:dyDescent="0.35">
      <c r="A1378" s="2">
        <v>43637</v>
      </c>
      <c r="B1378" s="1">
        <v>948.88</v>
      </c>
      <c r="C1378" s="3">
        <f t="shared" si="42"/>
        <v>-1.5888214312019182E-3</v>
      </c>
      <c r="D1378" s="1">
        <v>33.06</v>
      </c>
      <c r="E1378" s="3">
        <f t="shared" si="43"/>
        <v>-1.4017297942141332E-2</v>
      </c>
    </row>
    <row r="1379" spans="1:5" x14ac:dyDescent="0.35">
      <c r="A1379" s="2">
        <v>43640</v>
      </c>
      <c r="B1379" s="1">
        <v>960.46</v>
      </c>
      <c r="C1379" s="3">
        <f t="shared" si="42"/>
        <v>1.2203861394486175E-2</v>
      </c>
      <c r="D1379" s="1">
        <v>32.85</v>
      </c>
      <c r="E1379" s="3">
        <f t="shared" si="43"/>
        <v>-6.3520871143375934E-3</v>
      </c>
    </row>
    <row r="1380" spans="1:5" x14ac:dyDescent="0.35">
      <c r="A1380" s="2">
        <v>43641</v>
      </c>
      <c r="B1380" s="1">
        <v>963.3</v>
      </c>
      <c r="C1380" s="3">
        <f t="shared" si="42"/>
        <v>2.9569164775211025E-3</v>
      </c>
      <c r="D1380" s="1">
        <v>32.36</v>
      </c>
      <c r="E1380" s="3">
        <f t="shared" si="43"/>
        <v>-1.4916286149162921E-2</v>
      </c>
    </row>
    <row r="1381" spans="1:5" x14ac:dyDescent="0.35">
      <c r="A1381" s="2">
        <v>43642</v>
      </c>
      <c r="B1381" s="1">
        <v>957.3</v>
      </c>
      <c r="C1381" s="3">
        <f t="shared" si="42"/>
        <v>-6.2285892245406418E-3</v>
      </c>
      <c r="D1381" s="1">
        <v>32.19</v>
      </c>
      <c r="E1381" s="3">
        <f t="shared" si="43"/>
        <v>-5.2533992583436873E-3</v>
      </c>
    </row>
    <row r="1382" spans="1:5" x14ac:dyDescent="0.35">
      <c r="A1382" s="2">
        <v>43643</v>
      </c>
      <c r="B1382" s="1">
        <v>964.6</v>
      </c>
      <c r="C1382" s="3">
        <f t="shared" si="42"/>
        <v>7.6256137052126485E-3</v>
      </c>
      <c r="D1382" s="1">
        <v>32.68</v>
      </c>
      <c r="E1382" s="3">
        <f t="shared" si="43"/>
        <v>1.5222118670394595E-2</v>
      </c>
    </row>
    <row r="1383" spans="1:5" x14ac:dyDescent="0.35">
      <c r="A1383" s="2">
        <v>43644</v>
      </c>
      <c r="B1383" s="1">
        <v>973.26</v>
      </c>
      <c r="C1383" s="3">
        <f t="shared" si="42"/>
        <v>8.9778146381919634E-3</v>
      </c>
      <c r="D1383" s="1">
        <v>33.89</v>
      </c>
      <c r="E1383" s="3">
        <f t="shared" si="43"/>
        <v>3.7025703794369674E-2</v>
      </c>
    </row>
    <row r="1384" spans="1:5" x14ac:dyDescent="0.35">
      <c r="A1384" s="2">
        <v>43647</v>
      </c>
      <c r="B1384" s="4">
        <v>1004.12</v>
      </c>
      <c r="C1384" s="3">
        <f t="shared" si="42"/>
        <v>3.1707868401043927E-2</v>
      </c>
      <c r="D1384" s="1">
        <v>35.29</v>
      </c>
      <c r="E1384" s="3">
        <f t="shared" si="43"/>
        <v>4.1310120979639972E-2</v>
      </c>
    </row>
    <row r="1385" spans="1:5" x14ac:dyDescent="0.35">
      <c r="A1385" s="2">
        <v>43648</v>
      </c>
      <c r="B1385" s="4">
        <v>1008.67</v>
      </c>
      <c r="C1385" s="3">
        <f t="shared" si="42"/>
        <v>4.5313309166234656E-3</v>
      </c>
      <c r="D1385" s="1">
        <v>36.42</v>
      </c>
      <c r="E1385" s="3">
        <f t="shared" si="43"/>
        <v>3.2020402380277771E-2</v>
      </c>
    </row>
    <row r="1386" spans="1:5" x14ac:dyDescent="0.35">
      <c r="A1386" s="2">
        <v>43649</v>
      </c>
      <c r="B1386" s="4">
        <v>1000.58</v>
      </c>
      <c r="C1386" s="3">
        <f t="shared" si="42"/>
        <v>-8.0204625893502517E-3</v>
      </c>
      <c r="D1386" s="1">
        <v>36.46</v>
      </c>
      <c r="E1386" s="3">
        <f t="shared" si="43"/>
        <v>1.0982976386600535E-3</v>
      </c>
    </row>
    <row r="1387" spans="1:5" x14ac:dyDescent="0.35">
      <c r="A1387" s="2">
        <v>43650</v>
      </c>
      <c r="B1387" s="4">
        <v>1000.76</v>
      </c>
      <c r="C1387" s="3">
        <f t="shared" si="42"/>
        <v>1.7989566051685021E-4</v>
      </c>
      <c r="D1387" s="1">
        <v>36.93</v>
      </c>
      <c r="E1387" s="3">
        <f t="shared" si="43"/>
        <v>1.2890839275918784E-2</v>
      </c>
    </row>
    <row r="1388" spans="1:5" x14ac:dyDescent="0.35">
      <c r="A1388" s="2">
        <v>43651</v>
      </c>
      <c r="B1388" s="4">
        <v>1003.04</v>
      </c>
      <c r="C1388" s="3">
        <f t="shared" si="42"/>
        <v>2.2782685159278677E-3</v>
      </c>
      <c r="D1388" s="1">
        <v>36.630000000000003</v>
      </c>
      <c r="E1388" s="3">
        <f t="shared" si="43"/>
        <v>-8.1234768480909058E-3</v>
      </c>
    </row>
    <row r="1389" spans="1:5" x14ac:dyDescent="0.35">
      <c r="A1389" s="2">
        <v>43654</v>
      </c>
      <c r="B1389" s="1">
        <v>994.25</v>
      </c>
      <c r="C1389" s="3">
        <f t="shared" si="42"/>
        <v>-8.7633593874620799E-3</v>
      </c>
      <c r="D1389" s="1">
        <v>36.15</v>
      </c>
      <c r="E1389" s="3">
        <f t="shared" si="43"/>
        <v>-1.3104013104013212E-2</v>
      </c>
    </row>
    <row r="1390" spans="1:5" x14ac:dyDescent="0.35">
      <c r="A1390" s="2">
        <v>43655</v>
      </c>
      <c r="B1390" s="1">
        <v>975.51</v>
      </c>
      <c r="C1390" s="3">
        <f t="shared" si="42"/>
        <v>-1.8848378174503404E-2</v>
      </c>
      <c r="D1390" s="1">
        <v>37.44</v>
      </c>
      <c r="E1390" s="3">
        <f t="shared" si="43"/>
        <v>3.5684647302904542E-2</v>
      </c>
    </row>
    <row r="1391" spans="1:5" x14ac:dyDescent="0.35">
      <c r="A1391" s="2">
        <v>43656</v>
      </c>
      <c r="B1391" s="1">
        <v>992.63</v>
      </c>
      <c r="C1391" s="3">
        <f t="shared" si="42"/>
        <v>1.7549794466484202E-2</v>
      </c>
      <c r="D1391" s="1">
        <v>37.44</v>
      </c>
      <c r="E1391" s="3">
        <f t="shared" si="43"/>
        <v>0</v>
      </c>
    </row>
    <row r="1392" spans="1:5" x14ac:dyDescent="0.35">
      <c r="A1392" s="2">
        <v>43657</v>
      </c>
      <c r="B1392" s="4">
        <v>1000.94</v>
      </c>
      <c r="C1392" s="3">
        <f t="shared" si="42"/>
        <v>8.3716994247605443E-3</v>
      </c>
      <c r="D1392" s="1">
        <v>38.340000000000003</v>
      </c>
      <c r="E1392" s="3">
        <f t="shared" si="43"/>
        <v>2.4038461538461692E-2</v>
      </c>
    </row>
    <row r="1393" spans="1:5" x14ac:dyDescent="0.35">
      <c r="A1393" s="2">
        <v>43658</v>
      </c>
      <c r="B1393" s="1">
        <v>978.26</v>
      </c>
      <c r="C1393" s="3">
        <f t="shared" si="42"/>
        <v>-2.2658700821228107E-2</v>
      </c>
      <c r="D1393" s="1">
        <v>37.17</v>
      </c>
      <c r="E1393" s="3">
        <f t="shared" si="43"/>
        <v>-3.0516431924882671E-2</v>
      </c>
    </row>
    <row r="1394" spans="1:5" x14ac:dyDescent="0.35">
      <c r="A1394" s="2">
        <v>43662</v>
      </c>
      <c r="B1394" s="1">
        <v>987.45</v>
      </c>
      <c r="C1394" s="3">
        <f t="shared" si="42"/>
        <v>9.3942305726494538E-3</v>
      </c>
      <c r="D1394" s="1">
        <v>37.659999999999997</v>
      </c>
      <c r="E1394" s="3">
        <f t="shared" si="43"/>
        <v>1.3182674199623214E-2</v>
      </c>
    </row>
    <row r="1395" spans="1:5" x14ac:dyDescent="0.35">
      <c r="A1395" s="2">
        <v>43663</v>
      </c>
      <c r="B1395" s="4">
        <v>1004.59</v>
      </c>
      <c r="C1395" s="3">
        <f t="shared" si="42"/>
        <v>1.7357840903336863E-2</v>
      </c>
      <c r="D1395" s="1">
        <v>38</v>
      </c>
      <c r="E1395" s="3">
        <f t="shared" si="43"/>
        <v>9.0281465746150681E-3</v>
      </c>
    </row>
    <row r="1396" spans="1:5" x14ac:dyDescent="0.35">
      <c r="A1396" s="2">
        <v>43664</v>
      </c>
      <c r="B1396" s="4">
        <v>1021.76</v>
      </c>
      <c r="C1396" s="3">
        <f t="shared" si="42"/>
        <v>1.7091549786480014E-2</v>
      </c>
      <c r="D1396" s="1">
        <v>38.700000000000003</v>
      </c>
      <c r="E1396" s="3">
        <f t="shared" si="43"/>
        <v>1.8421052631579022E-2</v>
      </c>
    </row>
    <row r="1397" spans="1:5" x14ac:dyDescent="0.35">
      <c r="A1397" s="2">
        <v>43665</v>
      </c>
      <c r="B1397" s="4">
        <v>1024.6300000000001</v>
      </c>
      <c r="C1397" s="3">
        <f t="shared" si="42"/>
        <v>2.808878797369361E-3</v>
      </c>
      <c r="D1397" s="1">
        <v>38.97</v>
      </c>
      <c r="E1397" s="3">
        <f t="shared" si="43"/>
        <v>6.9767441860464083E-3</v>
      </c>
    </row>
    <row r="1398" spans="1:5" x14ac:dyDescent="0.35">
      <c r="A1398" s="2">
        <v>43668</v>
      </c>
      <c r="B1398" s="4">
        <v>1018.09</v>
      </c>
      <c r="C1398" s="3">
        <f t="shared" si="42"/>
        <v>-6.3827918370534505E-3</v>
      </c>
      <c r="D1398" s="1">
        <v>39.06</v>
      </c>
      <c r="E1398" s="3">
        <f t="shared" si="43"/>
        <v>2.3094688221709883E-3</v>
      </c>
    </row>
    <row r="1399" spans="1:5" x14ac:dyDescent="0.35">
      <c r="A1399" s="2">
        <v>43669</v>
      </c>
      <c r="B1399" s="4">
        <v>1032.24</v>
      </c>
      <c r="C1399" s="3">
        <f t="shared" si="42"/>
        <v>1.3898574782190157E-2</v>
      </c>
      <c r="D1399" s="1">
        <v>39.49</v>
      </c>
      <c r="E1399" s="3">
        <f t="shared" si="43"/>
        <v>1.1008704557091646E-2</v>
      </c>
    </row>
    <row r="1400" spans="1:5" x14ac:dyDescent="0.35">
      <c r="A1400" s="2">
        <v>43670</v>
      </c>
      <c r="B1400" s="4">
        <v>1040.6199999999999</v>
      </c>
      <c r="C1400" s="3">
        <f t="shared" si="42"/>
        <v>8.1182670696736039E-3</v>
      </c>
      <c r="D1400" s="1">
        <v>40.340000000000003</v>
      </c>
      <c r="E1400" s="3">
        <f t="shared" si="43"/>
        <v>2.1524436566219329E-2</v>
      </c>
    </row>
    <row r="1401" spans="1:5" x14ac:dyDescent="0.35">
      <c r="A1401" s="2">
        <v>43671</v>
      </c>
      <c r="B1401" s="4">
        <v>1027.2</v>
      </c>
      <c r="C1401" s="3">
        <f t="shared" si="42"/>
        <v>-1.2896158059618157E-2</v>
      </c>
      <c r="D1401" s="1">
        <v>39.14</v>
      </c>
      <c r="E1401" s="3">
        <f t="shared" si="43"/>
        <v>-2.9747149231532048E-2</v>
      </c>
    </row>
    <row r="1402" spans="1:5" x14ac:dyDescent="0.35">
      <c r="A1402" s="2">
        <v>43672</v>
      </c>
      <c r="B1402" s="4">
        <v>1035.24</v>
      </c>
      <c r="C1402" s="3">
        <f t="shared" si="42"/>
        <v>7.8271028037382815E-3</v>
      </c>
      <c r="D1402" s="1">
        <v>39.770000000000003</v>
      </c>
      <c r="E1402" s="3">
        <f t="shared" si="43"/>
        <v>1.6096065406234098E-2</v>
      </c>
    </row>
    <row r="1403" spans="1:5" x14ac:dyDescent="0.35">
      <c r="A1403" s="2">
        <v>43675</v>
      </c>
      <c r="B1403" s="4">
        <v>1040.8</v>
      </c>
      <c r="C1403" s="3">
        <f t="shared" si="42"/>
        <v>5.3707352884354792E-3</v>
      </c>
      <c r="D1403" s="1">
        <v>39.4</v>
      </c>
      <c r="E1403" s="3">
        <f t="shared" si="43"/>
        <v>-9.303495096806752E-3</v>
      </c>
    </row>
    <row r="1404" spans="1:5" x14ac:dyDescent="0.35">
      <c r="A1404" s="2">
        <v>43676</v>
      </c>
      <c r="B1404" s="4">
        <v>1034.57</v>
      </c>
      <c r="C1404" s="3">
        <f t="shared" si="42"/>
        <v>-5.9857801691007096E-3</v>
      </c>
      <c r="D1404" s="1">
        <v>39.93</v>
      </c>
      <c r="E1404" s="3">
        <f t="shared" si="43"/>
        <v>1.3451776649746222E-2</v>
      </c>
    </row>
    <row r="1405" spans="1:5" x14ac:dyDescent="0.35">
      <c r="A1405" s="2">
        <v>43677</v>
      </c>
      <c r="B1405" s="4">
        <v>1028.72</v>
      </c>
      <c r="C1405" s="3">
        <f t="shared" si="42"/>
        <v>-5.6545231352155096E-3</v>
      </c>
      <c r="D1405" s="1">
        <v>39.880000000000003</v>
      </c>
      <c r="E1405" s="3">
        <f t="shared" si="43"/>
        <v>-1.2521913348358918E-3</v>
      </c>
    </row>
    <row r="1406" spans="1:5" x14ac:dyDescent="0.35">
      <c r="A1406" s="2">
        <v>43678</v>
      </c>
      <c r="B1406" s="4">
        <v>1027.17</v>
      </c>
      <c r="C1406" s="3">
        <f t="shared" si="42"/>
        <v>-1.5067268061279594E-3</v>
      </c>
      <c r="D1406" s="1">
        <v>40</v>
      </c>
      <c r="E1406" s="3">
        <f t="shared" si="43"/>
        <v>3.0090270812436668E-3</v>
      </c>
    </row>
    <row r="1407" spans="1:5" x14ac:dyDescent="0.35">
      <c r="A1407" s="2">
        <v>43679</v>
      </c>
      <c r="B1407" s="4">
        <v>1006.23</v>
      </c>
      <c r="C1407" s="3">
        <f t="shared" si="42"/>
        <v>-2.038610940740097E-2</v>
      </c>
      <c r="D1407" s="1">
        <v>39.880000000000003</v>
      </c>
      <c r="E1407" s="3">
        <f t="shared" si="43"/>
        <v>-2.9999999999999359E-3</v>
      </c>
    </row>
    <row r="1408" spans="1:5" x14ac:dyDescent="0.35">
      <c r="A1408" s="2">
        <v>43682</v>
      </c>
      <c r="B1408" s="1">
        <v>996.68</v>
      </c>
      <c r="C1408" s="3">
        <f t="shared" si="42"/>
        <v>-9.4908718682608032E-3</v>
      </c>
      <c r="D1408" s="1">
        <v>39.03</v>
      </c>
      <c r="E1408" s="3">
        <f t="shared" si="43"/>
        <v>-2.1313941825476464E-2</v>
      </c>
    </row>
    <row r="1409" spans="1:5" x14ac:dyDescent="0.35">
      <c r="A1409" s="2">
        <v>43683</v>
      </c>
      <c r="B1409" s="4">
        <v>1005.35</v>
      </c>
      <c r="C1409" s="3">
        <f t="shared" si="42"/>
        <v>8.6988802825380997E-3</v>
      </c>
      <c r="D1409" s="1">
        <v>39.11</v>
      </c>
      <c r="E1409" s="3">
        <f t="shared" si="43"/>
        <v>2.0497053548551958E-3</v>
      </c>
    </row>
    <row r="1410" spans="1:5" x14ac:dyDescent="0.35">
      <c r="A1410" s="2">
        <v>43684</v>
      </c>
      <c r="B1410" s="1">
        <v>990.3</v>
      </c>
      <c r="C1410" s="3">
        <f t="shared" si="42"/>
        <v>-1.4969910976276986E-2</v>
      </c>
      <c r="D1410" s="1">
        <v>39.76</v>
      </c>
      <c r="E1410" s="3">
        <f t="shared" si="43"/>
        <v>1.6619790334952662E-2</v>
      </c>
    </row>
    <row r="1411" spans="1:5" x14ac:dyDescent="0.35">
      <c r="A1411" s="2">
        <v>43685</v>
      </c>
      <c r="B1411" s="4">
        <v>1001.39</v>
      </c>
      <c r="C1411" s="3">
        <f t="shared" ref="C1411:C1474" si="44">(B1411-B1410)/B1410</f>
        <v>1.1198626678784239E-2</v>
      </c>
      <c r="D1411" s="1">
        <v>40.799999999999997</v>
      </c>
      <c r="E1411" s="3">
        <f t="shared" ref="E1411:E1474" si="45">(D1411-D1410)/D1410</f>
        <v>2.6156941649899377E-2</v>
      </c>
    </row>
    <row r="1412" spans="1:5" x14ac:dyDescent="0.35">
      <c r="A1412" s="2">
        <v>43686</v>
      </c>
      <c r="B1412" s="4">
        <v>1003.24</v>
      </c>
      <c r="C1412" s="3">
        <f t="shared" si="44"/>
        <v>1.847432069423524E-3</v>
      </c>
      <c r="D1412" s="1">
        <v>41.02</v>
      </c>
      <c r="E1412" s="3">
        <f t="shared" si="45"/>
        <v>5.3921568627452445E-3</v>
      </c>
    </row>
    <row r="1413" spans="1:5" x14ac:dyDescent="0.35">
      <c r="A1413" s="2">
        <v>43692</v>
      </c>
      <c r="B1413" s="1">
        <v>976.52</v>
      </c>
      <c r="C1413" s="3">
        <f t="shared" si="44"/>
        <v>-2.6633706790000426E-2</v>
      </c>
      <c r="D1413" s="1">
        <v>41.95</v>
      </c>
      <c r="E1413" s="3">
        <f t="shared" si="45"/>
        <v>2.2671867381764983E-2</v>
      </c>
    </row>
    <row r="1414" spans="1:5" x14ac:dyDescent="0.35">
      <c r="A1414" s="2">
        <v>43693</v>
      </c>
      <c r="B1414" s="1">
        <v>968.61</v>
      </c>
      <c r="C1414" s="3">
        <f t="shared" si="44"/>
        <v>-8.1001925203784547E-3</v>
      </c>
      <c r="D1414" s="1">
        <v>42.63</v>
      </c>
      <c r="E1414" s="3">
        <f t="shared" si="45"/>
        <v>1.6209773539928477E-2</v>
      </c>
    </row>
    <row r="1415" spans="1:5" x14ac:dyDescent="0.35">
      <c r="A1415" s="2">
        <v>43696</v>
      </c>
      <c r="B1415" s="1">
        <v>964.77</v>
      </c>
      <c r="C1415" s="3">
        <f t="shared" si="44"/>
        <v>-3.9644438938272698E-3</v>
      </c>
      <c r="D1415" s="1">
        <v>42.31</v>
      </c>
      <c r="E1415" s="3">
        <f t="shared" si="45"/>
        <v>-7.5064508562045574E-3</v>
      </c>
    </row>
    <row r="1416" spans="1:5" x14ac:dyDescent="0.35">
      <c r="A1416" s="2">
        <v>43697</v>
      </c>
      <c r="B1416" s="1">
        <v>971.98</v>
      </c>
      <c r="C1416" s="3">
        <f t="shared" si="44"/>
        <v>7.4732837878458457E-3</v>
      </c>
      <c r="D1416" s="1">
        <v>41.75</v>
      </c>
      <c r="E1416" s="3">
        <f t="shared" si="45"/>
        <v>-1.3235641692271384E-2</v>
      </c>
    </row>
    <row r="1417" spans="1:5" x14ac:dyDescent="0.35">
      <c r="A1417" s="2">
        <v>43698</v>
      </c>
      <c r="B1417" s="1">
        <v>967.01</v>
      </c>
      <c r="C1417" s="3">
        <f t="shared" si="44"/>
        <v>-5.1132739356777165E-3</v>
      </c>
      <c r="D1417" s="1">
        <v>41.44</v>
      </c>
      <c r="E1417" s="3">
        <f t="shared" si="45"/>
        <v>-7.4251497005988565E-3</v>
      </c>
    </row>
    <row r="1418" spans="1:5" x14ac:dyDescent="0.35">
      <c r="A1418" s="2">
        <v>43699</v>
      </c>
      <c r="B1418" s="1">
        <v>965.84</v>
      </c>
      <c r="C1418" s="3">
        <f t="shared" si="44"/>
        <v>-1.2099150991199254E-3</v>
      </c>
      <c r="D1418" s="1">
        <v>41.31</v>
      </c>
      <c r="E1418" s="3">
        <f t="shared" si="45"/>
        <v>-3.1370656370655276E-3</v>
      </c>
    </row>
    <row r="1419" spans="1:5" x14ac:dyDescent="0.35">
      <c r="A1419" s="2">
        <v>43700</v>
      </c>
      <c r="B1419" s="1">
        <v>982.87</v>
      </c>
      <c r="C1419" s="3">
        <f t="shared" si="44"/>
        <v>1.7632320053010821E-2</v>
      </c>
      <c r="D1419" s="1">
        <v>42.14</v>
      </c>
      <c r="E1419" s="3">
        <f t="shared" si="45"/>
        <v>2.0091987412248807E-2</v>
      </c>
    </row>
    <row r="1420" spans="1:5" x14ac:dyDescent="0.35">
      <c r="A1420" s="2">
        <v>43703</v>
      </c>
      <c r="B1420" s="1">
        <v>983.11</v>
      </c>
      <c r="C1420" s="3">
        <f t="shared" si="44"/>
        <v>2.4418285225920935E-4</v>
      </c>
      <c r="D1420" s="1">
        <v>41.39</v>
      </c>
      <c r="E1420" s="3">
        <f t="shared" si="45"/>
        <v>-1.7797816801139059E-2</v>
      </c>
    </row>
    <row r="1421" spans="1:5" x14ac:dyDescent="0.35">
      <c r="A1421" s="2">
        <v>43704</v>
      </c>
      <c r="B1421" s="1">
        <v>973.71</v>
      </c>
      <c r="C1421" s="3">
        <f t="shared" si="44"/>
        <v>-9.5614936273661928E-3</v>
      </c>
      <c r="D1421" s="1">
        <v>39.770000000000003</v>
      </c>
      <c r="E1421" s="3">
        <f t="shared" si="45"/>
        <v>-3.9139888862043913E-2</v>
      </c>
    </row>
    <row r="1422" spans="1:5" x14ac:dyDescent="0.35">
      <c r="A1422" s="2">
        <v>43705</v>
      </c>
      <c r="B1422" s="1">
        <v>972.9</v>
      </c>
      <c r="C1422" s="3">
        <f t="shared" si="44"/>
        <v>-8.3186985858218468E-4</v>
      </c>
      <c r="D1422" s="1">
        <v>40.01</v>
      </c>
      <c r="E1422" s="3">
        <f t="shared" si="45"/>
        <v>6.0346995222528253E-3</v>
      </c>
    </row>
    <row r="1423" spans="1:5" x14ac:dyDescent="0.35">
      <c r="A1423" s="2">
        <v>43706</v>
      </c>
      <c r="B1423" s="1">
        <v>980.9</v>
      </c>
      <c r="C1423" s="3">
        <f t="shared" si="44"/>
        <v>8.2228389351423573E-3</v>
      </c>
      <c r="D1423" s="1">
        <v>40.01</v>
      </c>
      <c r="E1423" s="3">
        <f t="shared" si="45"/>
        <v>0</v>
      </c>
    </row>
    <row r="1424" spans="1:5" x14ac:dyDescent="0.35">
      <c r="A1424" s="2">
        <v>43710</v>
      </c>
      <c r="B1424" s="1">
        <v>996.88</v>
      </c>
      <c r="C1424" s="3">
        <f t="shared" si="44"/>
        <v>1.6291161178509549E-2</v>
      </c>
      <c r="D1424" s="1">
        <v>39.72</v>
      </c>
      <c r="E1424" s="3">
        <f t="shared" si="45"/>
        <v>-7.2481879530117265E-3</v>
      </c>
    </row>
    <row r="1425" spans="1:5" x14ac:dyDescent="0.35">
      <c r="A1425" s="2">
        <v>43711</v>
      </c>
      <c r="B1425" s="4">
        <v>1001.92</v>
      </c>
      <c r="C1425" s="3">
        <f t="shared" si="44"/>
        <v>5.0557740149265347E-3</v>
      </c>
      <c r="D1425" s="1">
        <v>38.79</v>
      </c>
      <c r="E1425" s="3">
        <f t="shared" si="45"/>
        <v>-2.341389728096676E-2</v>
      </c>
    </row>
    <row r="1426" spans="1:5" x14ac:dyDescent="0.35">
      <c r="A1426" s="2">
        <v>43712</v>
      </c>
      <c r="B1426" s="4">
        <v>1014.58</v>
      </c>
      <c r="C1426" s="3">
        <f t="shared" si="44"/>
        <v>1.2635739380389734E-2</v>
      </c>
      <c r="D1426" s="1">
        <v>39.57</v>
      </c>
      <c r="E1426" s="3">
        <f t="shared" si="45"/>
        <v>2.0108275328692991E-2</v>
      </c>
    </row>
    <row r="1427" spans="1:5" x14ac:dyDescent="0.35">
      <c r="A1427" s="2">
        <v>43713</v>
      </c>
      <c r="B1427" s="4">
        <v>1016.83</v>
      </c>
      <c r="C1427" s="3">
        <f t="shared" si="44"/>
        <v>2.217666423544718E-3</v>
      </c>
      <c r="D1427" s="1">
        <v>40.35</v>
      </c>
      <c r="E1427" s="3">
        <f t="shared" si="45"/>
        <v>1.9711902956785474E-2</v>
      </c>
    </row>
    <row r="1428" spans="1:5" x14ac:dyDescent="0.35">
      <c r="A1428" s="2">
        <v>43714</v>
      </c>
      <c r="B1428" s="4">
        <v>1004.53</v>
      </c>
      <c r="C1428" s="3">
        <f t="shared" si="44"/>
        <v>-1.2096417296893352E-2</v>
      </c>
      <c r="D1428" s="1">
        <v>40.799999999999997</v>
      </c>
      <c r="E1428" s="3">
        <f t="shared" si="45"/>
        <v>1.1152416356877217E-2</v>
      </c>
    </row>
    <row r="1429" spans="1:5" x14ac:dyDescent="0.35">
      <c r="A1429" s="2">
        <v>43717</v>
      </c>
      <c r="B1429" s="4">
        <v>1021.03</v>
      </c>
      <c r="C1429" s="3">
        <f t="shared" si="44"/>
        <v>1.6425592067932267E-2</v>
      </c>
      <c r="D1429" s="1">
        <v>41.31</v>
      </c>
      <c r="E1429" s="3">
        <f t="shared" si="45"/>
        <v>1.2500000000000126E-2</v>
      </c>
    </row>
    <row r="1430" spans="1:5" x14ac:dyDescent="0.35">
      <c r="A1430" s="2">
        <v>43718</v>
      </c>
      <c r="B1430" s="4">
        <v>1027.3800000000001</v>
      </c>
      <c r="C1430" s="3">
        <f t="shared" si="44"/>
        <v>6.219210013417957E-3</v>
      </c>
      <c r="D1430" s="1">
        <v>41.37</v>
      </c>
      <c r="E1430" s="3">
        <f t="shared" si="45"/>
        <v>1.4524328249817275E-3</v>
      </c>
    </row>
    <row r="1431" spans="1:5" x14ac:dyDescent="0.35">
      <c r="A1431" s="2">
        <v>43719</v>
      </c>
      <c r="B1431" s="4">
        <v>1034.71</v>
      </c>
      <c r="C1431" s="3">
        <f t="shared" si="44"/>
        <v>7.1346531955069461E-3</v>
      </c>
      <c r="D1431" s="1">
        <v>41.37</v>
      </c>
      <c r="E1431" s="3">
        <f t="shared" si="45"/>
        <v>0</v>
      </c>
    </row>
    <row r="1432" spans="1:5" x14ac:dyDescent="0.35">
      <c r="A1432" s="2">
        <v>43720</v>
      </c>
      <c r="B1432" s="4">
        <v>1039.8800000000001</v>
      </c>
      <c r="C1432" s="3">
        <f t="shared" si="44"/>
        <v>4.9965690869906276E-3</v>
      </c>
      <c r="D1432" s="1">
        <v>41.19</v>
      </c>
      <c r="E1432" s="3">
        <f t="shared" si="45"/>
        <v>-4.3509789702683033E-3</v>
      </c>
    </row>
    <row r="1433" spans="1:5" x14ac:dyDescent="0.35">
      <c r="A1433" s="2">
        <v>43721</v>
      </c>
      <c r="B1433" s="4">
        <v>1046</v>
      </c>
      <c r="C1433" s="3">
        <f t="shared" si="44"/>
        <v>5.8852944570526311E-3</v>
      </c>
      <c r="D1433" s="1">
        <v>41.27</v>
      </c>
      <c r="E1433" s="3">
        <f t="shared" si="45"/>
        <v>1.9422189851907115E-3</v>
      </c>
    </row>
    <row r="1434" spans="1:5" x14ac:dyDescent="0.35">
      <c r="A1434" s="2">
        <v>43724</v>
      </c>
      <c r="B1434" s="4">
        <v>1041.43</v>
      </c>
      <c r="C1434" s="3">
        <f t="shared" si="44"/>
        <v>-4.3690248565964977E-3</v>
      </c>
      <c r="D1434" s="1">
        <v>42.09</v>
      </c>
      <c r="E1434" s="3">
        <f t="shared" si="45"/>
        <v>1.9869154349406355E-2</v>
      </c>
    </row>
    <row r="1435" spans="1:5" x14ac:dyDescent="0.35">
      <c r="A1435" s="2">
        <v>43725</v>
      </c>
      <c r="B1435" s="4">
        <v>1030.3399999999999</v>
      </c>
      <c r="C1435" s="3">
        <f t="shared" si="44"/>
        <v>-1.0648819411770493E-2</v>
      </c>
      <c r="D1435" s="1">
        <v>41.7</v>
      </c>
      <c r="E1435" s="3">
        <f t="shared" si="45"/>
        <v>-9.2658588738417803E-3</v>
      </c>
    </row>
    <row r="1436" spans="1:5" x14ac:dyDescent="0.35">
      <c r="A1436" s="2">
        <v>43726</v>
      </c>
      <c r="B1436" s="4">
        <v>1035.23</v>
      </c>
      <c r="C1436" s="3">
        <f t="shared" si="44"/>
        <v>4.7460061727197826E-3</v>
      </c>
      <c r="D1436" s="1">
        <v>41.7</v>
      </c>
      <c r="E1436" s="3">
        <f t="shared" si="45"/>
        <v>0</v>
      </c>
    </row>
    <row r="1437" spans="1:5" x14ac:dyDescent="0.35">
      <c r="A1437" s="2">
        <v>43727</v>
      </c>
      <c r="B1437" s="4">
        <v>1019.89</v>
      </c>
      <c r="C1437" s="3">
        <f t="shared" si="44"/>
        <v>-1.4817963157945608E-2</v>
      </c>
      <c r="D1437" s="1">
        <v>41.75</v>
      </c>
      <c r="E1437" s="3">
        <f t="shared" si="45"/>
        <v>1.199040767386023E-3</v>
      </c>
    </row>
    <row r="1438" spans="1:5" x14ac:dyDescent="0.35">
      <c r="A1438" s="2">
        <v>43728</v>
      </c>
      <c r="B1438" s="4">
        <v>1018.78</v>
      </c>
      <c r="C1438" s="3">
        <f t="shared" si="44"/>
        <v>-1.088352665483546E-3</v>
      </c>
      <c r="D1438" s="1">
        <v>41.7</v>
      </c>
      <c r="E1438" s="3">
        <f t="shared" si="45"/>
        <v>-1.1976047904190936E-3</v>
      </c>
    </row>
    <row r="1439" spans="1:5" x14ac:dyDescent="0.35">
      <c r="A1439" s="2">
        <v>43731</v>
      </c>
      <c r="B1439" s="4">
        <v>1016.73</v>
      </c>
      <c r="C1439" s="3">
        <f t="shared" si="44"/>
        <v>-2.0122106833663348E-3</v>
      </c>
      <c r="D1439" s="1">
        <v>42.04</v>
      </c>
      <c r="E1439" s="3">
        <f t="shared" si="45"/>
        <v>8.1534772182253312E-3</v>
      </c>
    </row>
    <row r="1440" spans="1:5" x14ac:dyDescent="0.35">
      <c r="A1440" s="2">
        <v>43732</v>
      </c>
      <c r="B1440" s="4">
        <v>1034.3900000000001</v>
      </c>
      <c r="C1440" s="3">
        <f t="shared" si="44"/>
        <v>1.7369409774473144E-2</v>
      </c>
      <c r="D1440" s="1">
        <v>41.83</v>
      </c>
      <c r="E1440" s="3">
        <f t="shared" si="45"/>
        <v>-4.9952426260704294E-3</v>
      </c>
    </row>
    <row r="1441" spans="1:5" x14ac:dyDescent="0.35">
      <c r="A1441" s="2">
        <v>43733</v>
      </c>
      <c r="B1441" s="4">
        <v>1041.9100000000001</v>
      </c>
      <c r="C1441" s="3">
        <f t="shared" si="44"/>
        <v>7.2699852086736926E-3</v>
      </c>
      <c r="D1441" s="1">
        <v>42.23</v>
      </c>
      <c r="E1441" s="3">
        <f t="shared" si="45"/>
        <v>9.5625149414295622E-3</v>
      </c>
    </row>
    <row r="1442" spans="1:5" x14ac:dyDescent="0.35">
      <c r="A1442" s="2">
        <v>43734</v>
      </c>
      <c r="B1442" s="4">
        <v>1035.6400000000001</v>
      </c>
      <c r="C1442" s="3">
        <f t="shared" si="44"/>
        <v>-6.0177942432647555E-3</v>
      </c>
      <c r="D1442" s="1">
        <v>41.61</v>
      </c>
      <c r="E1442" s="3">
        <f t="shared" si="45"/>
        <v>-1.4681506038361295E-2</v>
      </c>
    </row>
    <row r="1443" spans="1:5" x14ac:dyDescent="0.35">
      <c r="A1443" s="2">
        <v>43735</v>
      </c>
      <c r="B1443" s="4">
        <v>1066.69</v>
      </c>
      <c r="C1443" s="3">
        <f t="shared" si="44"/>
        <v>2.9981460739252976E-2</v>
      </c>
      <c r="D1443" s="1">
        <v>41.95</v>
      </c>
      <c r="E1443" s="3">
        <f t="shared" si="45"/>
        <v>8.1711127132901573E-3</v>
      </c>
    </row>
    <row r="1444" spans="1:5" x14ac:dyDescent="0.35">
      <c r="A1444" s="2">
        <v>43738</v>
      </c>
      <c r="B1444" s="4">
        <v>1066.93</v>
      </c>
      <c r="C1444" s="3">
        <f t="shared" si="44"/>
        <v>2.2499507823267218E-4</v>
      </c>
      <c r="D1444" s="1">
        <v>41.8</v>
      </c>
      <c r="E1444" s="3">
        <f t="shared" si="45"/>
        <v>-3.5756853396902424E-3</v>
      </c>
    </row>
    <row r="1445" spans="1:5" x14ac:dyDescent="0.35">
      <c r="A1445" s="2">
        <v>43739</v>
      </c>
      <c r="B1445" s="4">
        <v>1055.9000000000001</v>
      </c>
      <c r="C1445" s="3">
        <f t="shared" si="44"/>
        <v>-1.0338072788280367E-2</v>
      </c>
      <c r="D1445" s="1">
        <v>42.24</v>
      </c>
      <c r="E1445" s="3">
        <f t="shared" si="45"/>
        <v>1.05263157894738E-2</v>
      </c>
    </row>
    <row r="1446" spans="1:5" x14ac:dyDescent="0.35">
      <c r="A1446" s="2">
        <v>43740</v>
      </c>
      <c r="B1446" s="4">
        <v>1052.67</v>
      </c>
      <c r="C1446" s="3">
        <f t="shared" si="44"/>
        <v>-3.0590017994128402E-3</v>
      </c>
      <c r="D1446" s="1">
        <v>42.23</v>
      </c>
      <c r="E1446" s="3">
        <f t="shared" si="45"/>
        <v>-2.3674242424254535E-4</v>
      </c>
    </row>
    <row r="1447" spans="1:5" x14ac:dyDescent="0.35">
      <c r="A1447" s="2">
        <v>43741</v>
      </c>
      <c r="B1447" s="4">
        <v>1046.03</v>
      </c>
      <c r="C1447" s="3">
        <f t="shared" si="44"/>
        <v>-6.3077697664036207E-3</v>
      </c>
      <c r="D1447" s="1">
        <v>41.71</v>
      </c>
      <c r="E1447" s="3">
        <f t="shared" si="45"/>
        <v>-1.2313521193464268E-2</v>
      </c>
    </row>
    <row r="1448" spans="1:5" x14ac:dyDescent="0.35">
      <c r="A1448" s="2">
        <v>43742</v>
      </c>
      <c r="B1448" s="4">
        <v>1052.9100000000001</v>
      </c>
      <c r="C1448" s="3">
        <f t="shared" si="44"/>
        <v>6.5772492184737619E-3</v>
      </c>
      <c r="D1448" s="1">
        <v>41.49</v>
      </c>
      <c r="E1448" s="3">
        <f t="shared" si="45"/>
        <v>-5.2745145049148609E-3</v>
      </c>
    </row>
    <row r="1449" spans="1:5" x14ac:dyDescent="0.35">
      <c r="A1449" s="2">
        <v>43745</v>
      </c>
      <c r="B1449" s="4">
        <v>1048.24</v>
      </c>
      <c r="C1449" s="3">
        <f t="shared" si="44"/>
        <v>-4.435326856046644E-3</v>
      </c>
      <c r="D1449" s="1">
        <v>40.880000000000003</v>
      </c>
      <c r="E1449" s="3">
        <f t="shared" si="45"/>
        <v>-1.4702337912750045E-2</v>
      </c>
    </row>
    <row r="1450" spans="1:5" x14ac:dyDescent="0.35">
      <c r="A1450" s="2">
        <v>43746</v>
      </c>
      <c r="B1450" s="4">
        <v>1036.8699999999999</v>
      </c>
      <c r="C1450" s="3">
        <f t="shared" si="44"/>
        <v>-1.0846752652064525E-2</v>
      </c>
      <c r="D1450" s="1">
        <v>40.78</v>
      </c>
      <c r="E1450" s="3">
        <f t="shared" si="45"/>
        <v>-2.4461839530333027E-3</v>
      </c>
    </row>
    <row r="1451" spans="1:5" x14ac:dyDescent="0.35">
      <c r="A1451" s="2">
        <v>43747</v>
      </c>
      <c r="B1451" s="4">
        <v>1014.67</v>
      </c>
      <c r="C1451" s="3">
        <f t="shared" si="44"/>
        <v>-2.1410591491700923E-2</v>
      </c>
      <c r="D1451" s="1">
        <v>40.85</v>
      </c>
      <c r="E1451" s="3">
        <f t="shared" si="45"/>
        <v>1.7165277096616058E-3</v>
      </c>
    </row>
    <row r="1452" spans="1:5" x14ac:dyDescent="0.35">
      <c r="A1452" s="2">
        <v>43748</v>
      </c>
      <c r="B1452" s="4">
        <v>1006.21</v>
      </c>
      <c r="C1452" s="3">
        <f t="shared" si="44"/>
        <v>-8.3376861442635772E-3</v>
      </c>
      <c r="D1452" s="1">
        <v>40.98</v>
      </c>
      <c r="E1452" s="3">
        <f t="shared" si="45"/>
        <v>3.1823745410035605E-3</v>
      </c>
    </row>
    <row r="1453" spans="1:5" x14ac:dyDescent="0.35">
      <c r="A1453" s="2">
        <v>43749</v>
      </c>
      <c r="B1453" s="4">
        <v>1009.17</v>
      </c>
      <c r="C1453" s="3">
        <f t="shared" si="44"/>
        <v>2.9417318452409761E-3</v>
      </c>
      <c r="D1453" s="1">
        <v>40.729999999999997</v>
      </c>
      <c r="E1453" s="3">
        <f t="shared" si="45"/>
        <v>-6.1005368472425575E-3</v>
      </c>
    </row>
    <row r="1454" spans="1:5" x14ac:dyDescent="0.35">
      <c r="A1454" s="2">
        <v>43752</v>
      </c>
      <c r="B1454" s="1">
        <v>958.97</v>
      </c>
      <c r="C1454" s="3">
        <f t="shared" si="44"/>
        <v>-4.9743848905536167E-2</v>
      </c>
      <c r="D1454" s="1">
        <v>40.76</v>
      </c>
      <c r="E1454" s="3">
        <f t="shared" si="45"/>
        <v>7.3655781978888141E-4</v>
      </c>
    </row>
    <row r="1455" spans="1:5" x14ac:dyDescent="0.35">
      <c r="A1455" s="2">
        <v>43753</v>
      </c>
      <c r="B1455" s="1">
        <v>972.18</v>
      </c>
      <c r="C1455" s="3">
        <f t="shared" si="44"/>
        <v>1.3775196304368147E-2</v>
      </c>
      <c r="D1455" s="1">
        <v>40.54</v>
      </c>
      <c r="E1455" s="3">
        <f t="shared" si="45"/>
        <v>-5.3974484789008556E-3</v>
      </c>
    </row>
    <row r="1456" spans="1:5" x14ac:dyDescent="0.35">
      <c r="A1456" s="2">
        <v>43754</v>
      </c>
      <c r="B1456" s="1">
        <v>961.3</v>
      </c>
      <c r="C1456" s="3">
        <f t="shared" si="44"/>
        <v>-1.1191343166903244E-2</v>
      </c>
      <c r="D1456" s="1">
        <v>39.14</v>
      </c>
      <c r="E1456" s="3">
        <f t="shared" si="45"/>
        <v>-3.4533793783917084E-2</v>
      </c>
    </row>
    <row r="1457" spans="1:5" x14ac:dyDescent="0.35">
      <c r="A1457" s="2">
        <v>43755</v>
      </c>
      <c r="B1457" s="1">
        <v>968.78</v>
      </c>
      <c r="C1457" s="3">
        <f t="shared" si="44"/>
        <v>7.7811297201706214E-3</v>
      </c>
      <c r="D1457" s="1">
        <v>39.79</v>
      </c>
      <c r="E1457" s="3">
        <f t="shared" si="45"/>
        <v>1.6607051609606505E-2</v>
      </c>
    </row>
    <row r="1458" spans="1:5" x14ac:dyDescent="0.35">
      <c r="A1458" s="2">
        <v>43756</v>
      </c>
      <c r="B1458" s="4">
        <v>1004.23</v>
      </c>
      <c r="C1458" s="3">
        <f t="shared" si="44"/>
        <v>3.659241520262603E-2</v>
      </c>
      <c r="D1458" s="1">
        <v>40.369999999999997</v>
      </c>
      <c r="E1458" s="3">
        <f t="shared" si="45"/>
        <v>1.4576526765518932E-2</v>
      </c>
    </row>
    <row r="1459" spans="1:5" x14ac:dyDescent="0.35">
      <c r="A1459" s="2">
        <v>43759</v>
      </c>
      <c r="B1459" s="1">
        <v>994.72</v>
      </c>
      <c r="C1459" s="3">
        <f t="shared" si="44"/>
        <v>-9.4699421447277925E-3</v>
      </c>
      <c r="D1459" s="1">
        <v>40.61</v>
      </c>
      <c r="E1459" s="3">
        <f t="shared" si="45"/>
        <v>5.9450086698043594E-3</v>
      </c>
    </row>
    <row r="1460" spans="1:5" x14ac:dyDescent="0.35">
      <c r="A1460" s="2">
        <v>43760</v>
      </c>
      <c r="B1460" s="4">
        <v>1000.4</v>
      </c>
      <c r="C1460" s="3">
        <f t="shared" si="44"/>
        <v>5.7101495898342746E-3</v>
      </c>
      <c r="D1460" s="1">
        <v>40.17</v>
      </c>
      <c r="E1460" s="3">
        <f t="shared" si="45"/>
        <v>-1.083476976114252E-2</v>
      </c>
    </row>
    <row r="1461" spans="1:5" x14ac:dyDescent="0.35">
      <c r="A1461" s="2">
        <v>43761</v>
      </c>
      <c r="B1461" s="4">
        <v>1019.99</v>
      </c>
      <c r="C1461" s="3">
        <f t="shared" si="44"/>
        <v>1.9582167133146772E-2</v>
      </c>
      <c r="D1461" s="1">
        <v>40.4</v>
      </c>
      <c r="E1461" s="3">
        <f t="shared" si="45"/>
        <v>5.7256659198405991E-3</v>
      </c>
    </row>
    <row r="1462" spans="1:5" x14ac:dyDescent="0.35">
      <c r="A1462" s="2">
        <v>43762</v>
      </c>
      <c r="B1462" s="4">
        <v>1026</v>
      </c>
      <c r="C1462" s="3">
        <f t="shared" si="44"/>
        <v>5.8922146295551829E-3</v>
      </c>
      <c r="D1462" s="1">
        <v>40.9</v>
      </c>
      <c r="E1462" s="3">
        <f t="shared" si="45"/>
        <v>1.2376237623762377E-2</v>
      </c>
    </row>
    <row r="1463" spans="1:5" x14ac:dyDescent="0.35">
      <c r="A1463" s="2">
        <v>43763</v>
      </c>
      <c r="B1463" s="4">
        <v>1025.52</v>
      </c>
      <c r="C1463" s="3">
        <f t="shared" si="44"/>
        <v>-4.6783625730995927E-4</v>
      </c>
      <c r="D1463" s="1">
        <v>40.659999999999997</v>
      </c>
      <c r="E1463" s="3">
        <f t="shared" si="45"/>
        <v>-5.8679706601467482E-3</v>
      </c>
    </row>
    <row r="1464" spans="1:5" x14ac:dyDescent="0.35">
      <c r="A1464" s="2">
        <v>43766</v>
      </c>
      <c r="B1464" s="4">
        <v>1022.39</v>
      </c>
      <c r="C1464" s="3">
        <f t="shared" si="44"/>
        <v>-3.0521101489975775E-3</v>
      </c>
      <c r="D1464" s="1">
        <v>40.1</v>
      </c>
      <c r="E1464" s="3">
        <f t="shared" si="45"/>
        <v>-1.3772749631086946E-2</v>
      </c>
    </row>
    <row r="1465" spans="1:5" x14ac:dyDescent="0.35">
      <c r="A1465" s="2">
        <v>43768</v>
      </c>
      <c r="B1465" s="4">
        <v>1012.27</v>
      </c>
      <c r="C1465" s="3">
        <f t="shared" si="44"/>
        <v>-9.8983753753460069E-3</v>
      </c>
      <c r="D1465" s="1">
        <v>40</v>
      </c>
      <c r="E1465" s="3">
        <f t="shared" si="45"/>
        <v>-2.4937655860349482E-3</v>
      </c>
    </row>
    <row r="1466" spans="1:5" x14ac:dyDescent="0.35">
      <c r="A1466" s="2">
        <v>43769</v>
      </c>
      <c r="B1466" s="4">
        <v>1010.38</v>
      </c>
      <c r="C1466" s="3">
        <f t="shared" si="44"/>
        <v>-1.8670907959338777E-3</v>
      </c>
      <c r="D1466" s="1">
        <v>40.270000000000003</v>
      </c>
      <c r="E1466" s="3">
        <f t="shared" si="45"/>
        <v>6.750000000000078E-3</v>
      </c>
    </row>
    <row r="1467" spans="1:5" x14ac:dyDescent="0.35">
      <c r="A1467" s="2">
        <v>43770</v>
      </c>
      <c r="B1467" s="4">
        <v>1010.31</v>
      </c>
      <c r="C1467" s="3">
        <f t="shared" si="44"/>
        <v>-6.9280864625240031E-5</v>
      </c>
      <c r="D1467" s="1">
        <v>40.03</v>
      </c>
      <c r="E1467" s="3">
        <f t="shared" si="45"/>
        <v>-5.9597715420909355E-3</v>
      </c>
    </row>
    <row r="1468" spans="1:5" x14ac:dyDescent="0.35">
      <c r="A1468" s="2">
        <v>43773</v>
      </c>
      <c r="B1468" s="4">
        <v>1026.1400000000001</v>
      </c>
      <c r="C1468" s="3">
        <f t="shared" si="44"/>
        <v>1.56684581959994E-2</v>
      </c>
      <c r="D1468" s="1">
        <v>40.49</v>
      </c>
      <c r="E1468" s="3">
        <f t="shared" si="45"/>
        <v>1.1491381463902094E-2</v>
      </c>
    </row>
    <row r="1469" spans="1:5" x14ac:dyDescent="0.35">
      <c r="A1469" s="2">
        <v>43774</v>
      </c>
      <c r="B1469" s="4">
        <v>1030.32</v>
      </c>
      <c r="C1469" s="3">
        <f t="shared" si="44"/>
        <v>4.0735182333793011E-3</v>
      </c>
      <c r="D1469" s="1">
        <v>40.590000000000003</v>
      </c>
      <c r="E1469" s="3">
        <f t="shared" si="45"/>
        <v>2.4697456162015661E-3</v>
      </c>
    </row>
    <row r="1470" spans="1:5" x14ac:dyDescent="0.35">
      <c r="A1470" s="2">
        <v>43775</v>
      </c>
      <c r="B1470" s="4">
        <v>1037.1400000000001</v>
      </c>
      <c r="C1470" s="3">
        <f t="shared" si="44"/>
        <v>6.6193027408961913E-3</v>
      </c>
      <c r="D1470" s="1">
        <v>40.42</v>
      </c>
      <c r="E1470" s="3">
        <f t="shared" si="45"/>
        <v>-4.188223700418864E-3</v>
      </c>
    </row>
    <row r="1471" spans="1:5" x14ac:dyDescent="0.35">
      <c r="A1471" s="2">
        <v>43776</v>
      </c>
      <c r="B1471" s="4">
        <v>1060.54</v>
      </c>
      <c r="C1471" s="3">
        <f t="shared" si="44"/>
        <v>2.2562045625469908E-2</v>
      </c>
      <c r="D1471" s="1">
        <v>41.53</v>
      </c>
      <c r="E1471" s="3">
        <f t="shared" si="45"/>
        <v>2.7461652647204338E-2</v>
      </c>
    </row>
    <row r="1472" spans="1:5" x14ac:dyDescent="0.35">
      <c r="A1472" s="2">
        <v>43777</v>
      </c>
      <c r="B1472" s="4">
        <v>1057.28</v>
      </c>
      <c r="C1472" s="3">
        <f t="shared" si="44"/>
        <v>-3.073905746129322E-3</v>
      </c>
      <c r="D1472" s="1">
        <v>40.61</v>
      </c>
      <c r="E1472" s="3">
        <f t="shared" si="45"/>
        <v>-2.2152660727185209E-2</v>
      </c>
    </row>
    <row r="1473" spans="1:5" x14ac:dyDescent="0.35">
      <c r="A1473" s="2">
        <v>43780</v>
      </c>
      <c r="B1473" s="4">
        <v>1057.77</v>
      </c>
      <c r="C1473" s="3">
        <f t="shared" si="44"/>
        <v>4.6345338983051711E-4</v>
      </c>
      <c r="D1473" s="1">
        <v>39.08</v>
      </c>
      <c r="E1473" s="3">
        <f t="shared" si="45"/>
        <v>-3.7675449396700346E-2</v>
      </c>
    </row>
    <row r="1474" spans="1:5" x14ac:dyDescent="0.35">
      <c r="A1474" s="2">
        <v>43781</v>
      </c>
      <c r="B1474" s="4">
        <v>1066.06</v>
      </c>
      <c r="C1474" s="3">
        <f t="shared" si="44"/>
        <v>7.8372425007326389E-3</v>
      </c>
      <c r="D1474" s="1">
        <v>38.479999999999997</v>
      </c>
      <c r="E1474" s="3">
        <f t="shared" si="45"/>
        <v>-1.5353121801432995E-2</v>
      </c>
    </row>
    <row r="1475" spans="1:5" x14ac:dyDescent="0.35">
      <c r="A1475" s="2">
        <v>43782</v>
      </c>
      <c r="B1475" s="4">
        <v>1074</v>
      </c>
      <c r="C1475" s="3">
        <f t="shared" ref="C1475:C1538" si="46">(B1475-B1474)/B1474</f>
        <v>7.4479860420614743E-3</v>
      </c>
      <c r="D1475" s="1">
        <v>39.04</v>
      </c>
      <c r="E1475" s="3">
        <f t="shared" ref="E1475:E1538" si="47">(D1475-D1474)/D1474</f>
        <v>1.4553014553014613E-2</v>
      </c>
    </row>
    <row r="1476" spans="1:5" x14ac:dyDescent="0.35">
      <c r="A1476" s="2">
        <v>43783</v>
      </c>
      <c r="B1476" s="4">
        <v>1064.67</v>
      </c>
      <c r="C1476" s="3">
        <f t="shared" si="46"/>
        <v>-8.6871508379887594E-3</v>
      </c>
      <c r="D1476" s="1">
        <v>38.29</v>
      </c>
      <c r="E1476" s="3">
        <f t="shared" si="47"/>
        <v>-1.9211065573770492E-2</v>
      </c>
    </row>
    <row r="1477" spans="1:5" x14ac:dyDescent="0.35">
      <c r="A1477" s="2">
        <v>43784</v>
      </c>
      <c r="B1477" s="4">
        <v>1081.22</v>
      </c>
      <c r="C1477" s="3">
        <f t="shared" si="46"/>
        <v>1.5544722777949931E-2</v>
      </c>
      <c r="D1477" s="1">
        <v>39.229999999999997</v>
      </c>
      <c r="E1477" s="3">
        <f t="shared" si="47"/>
        <v>2.4549490728649721E-2</v>
      </c>
    </row>
    <row r="1478" spans="1:5" x14ac:dyDescent="0.35">
      <c r="A1478" s="2">
        <v>43787</v>
      </c>
      <c r="B1478" s="4">
        <v>1097.32</v>
      </c>
      <c r="C1478" s="3">
        <f t="shared" si="46"/>
        <v>1.4890586559627004E-2</v>
      </c>
      <c r="D1478" s="1">
        <v>39.54</v>
      </c>
      <c r="E1478" s="3">
        <f t="shared" si="47"/>
        <v>7.9021157277594269E-3</v>
      </c>
    </row>
    <row r="1479" spans="1:5" x14ac:dyDescent="0.35">
      <c r="A1479" s="2">
        <v>43788</v>
      </c>
      <c r="B1479" s="4">
        <v>1104.78</v>
      </c>
      <c r="C1479" s="3">
        <f t="shared" si="46"/>
        <v>6.7983815113185188E-3</v>
      </c>
      <c r="D1479" s="1">
        <v>39.47</v>
      </c>
      <c r="E1479" s="3">
        <f t="shared" si="47"/>
        <v>-1.770359129994949E-3</v>
      </c>
    </row>
    <row r="1480" spans="1:5" x14ac:dyDescent="0.35">
      <c r="A1480" s="2">
        <v>43789</v>
      </c>
      <c r="B1480" s="4">
        <v>1097.98</v>
      </c>
      <c r="C1480" s="3">
        <f t="shared" si="46"/>
        <v>-6.155071597965165E-3</v>
      </c>
      <c r="D1480" s="1">
        <v>39.06</v>
      </c>
      <c r="E1480" s="3">
        <f t="shared" si="47"/>
        <v>-1.0387636179376656E-2</v>
      </c>
    </row>
    <row r="1481" spans="1:5" x14ac:dyDescent="0.35">
      <c r="A1481" s="2">
        <v>43790</v>
      </c>
      <c r="B1481" s="4">
        <v>1099.81</v>
      </c>
      <c r="C1481" s="3">
        <f t="shared" si="46"/>
        <v>1.6666970254466632E-3</v>
      </c>
      <c r="D1481" s="1">
        <v>38.89</v>
      </c>
      <c r="E1481" s="3">
        <f t="shared" si="47"/>
        <v>-4.3522785458269767E-3</v>
      </c>
    </row>
    <row r="1482" spans="1:5" x14ac:dyDescent="0.35">
      <c r="A1482" s="2">
        <v>43791</v>
      </c>
      <c r="B1482" s="4">
        <v>1098.93</v>
      </c>
      <c r="C1482" s="3">
        <f t="shared" si="46"/>
        <v>-8.001382056899663E-4</v>
      </c>
      <c r="D1482" s="1">
        <v>38.78</v>
      </c>
      <c r="E1482" s="3">
        <f t="shared" si="47"/>
        <v>-2.8284906145538552E-3</v>
      </c>
    </row>
    <row r="1483" spans="1:5" x14ac:dyDescent="0.35">
      <c r="A1483" s="2">
        <v>43794</v>
      </c>
      <c r="B1483" s="4">
        <v>1087.6099999999999</v>
      </c>
      <c r="C1483" s="3">
        <f t="shared" si="46"/>
        <v>-1.0300929085565198E-2</v>
      </c>
      <c r="D1483" s="1">
        <v>38.61</v>
      </c>
      <c r="E1483" s="3">
        <f t="shared" si="47"/>
        <v>-4.3837029396596623E-3</v>
      </c>
    </row>
    <row r="1484" spans="1:5" x14ac:dyDescent="0.35">
      <c r="A1484" s="2">
        <v>43795</v>
      </c>
      <c r="B1484" s="4">
        <v>1094.0899999999999</v>
      </c>
      <c r="C1484" s="3">
        <f t="shared" si="46"/>
        <v>5.9580180395546372E-3</v>
      </c>
      <c r="D1484" s="1">
        <v>38.26</v>
      </c>
      <c r="E1484" s="3">
        <f t="shared" si="47"/>
        <v>-9.0650090650091011E-3</v>
      </c>
    </row>
    <row r="1485" spans="1:5" x14ac:dyDescent="0.35">
      <c r="A1485" s="2">
        <v>43796</v>
      </c>
      <c r="B1485" s="4">
        <v>1093.6600000000001</v>
      </c>
      <c r="C1485" s="3">
        <f t="shared" si="46"/>
        <v>-3.9302068385584028E-4</v>
      </c>
      <c r="D1485" s="1">
        <v>39.11</v>
      </c>
      <c r="E1485" s="3">
        <f t="shared" si="47"/>
        <v>2.2216414009409342E-2</v>
      </c>
    </row>
    <row r="1486" spans="1:5" x14ac:dyDescent="0.35">
      <c r="A1486" s="2">
        <v>43797</v>
      </c>
      <c r="B1486" s="4">
        <v>1107.06</v>
      </c>
      <c r="C1486" s="3">
        <f t="shared" si="46"/>
        <v>1.2252436771939965E-2</v>
      </c>
      <c r="D1486" s="1">
        <v>40.090000000000003</v>
      </c>
      <c r="E1486" s="3">
        <f t="shared" si="47"/>
        <v>2.5057530043467245E-2</v>
      </c>
    </row>
    <row r="1487" spans="1:5" x14ac:dyDescent="0.35">
      <c r="A1487" s="2">
        <v>43798</v>
      </c>
      <c r="B1487" s="4">
        <v>1105.79</v>
      </c>
      <c r="C1487" s="3">
        <f t="shared" si="46"/>
        <v>-1.1471826278611655E-3</v>
      </c>
      <c r="D1487" s="1">
        <v>39.659999999999997</v>
      </c>
      <c r="E1487" s="3">
        <f t="shared" si="47"/>
        <v>-1.0725866799700843E-2</v>
      </c>
    </row>
    <row r="1488" spans="1:5" x14ac:dyDescent="0.35">
      <c r="A1488" s="2">
        <v>43801</v>
      </c>
      <c r="B1488" s="4">
        <v>1118.6199999999999</v>
      </c>
      <c r="C1488" s="3">
        <f t="shared" si="46"/>
        <v>1.1602564682263294E-2</v>
      </c>
      <c r="D1488" s="1">
        <v>39.85</v>
      </c>
      <c r="E1488" s="3">
        <f t="shared" si="47"/>
        <v>4.790721129601736E-3</v>
      </c>
    </row>
    <row r="1489" spans="1:5" x14ac:dyDescent="0.35">
      <c r="A1489" s="2">
        <v>43802</v>
      </c>
      <c r="B1489" s="4">
        <v>1108.83</v>
      </c>
      <c r="C1489" s="3">
        <f t="shared" si="46"/>
        <v>-8.7518549641522267E-3</v>
      </c>
      <c r="D1489" s="1">
        <v>39.159999999999997</v>
      </c>
      <c r="E1489" s="3">
        <f t="shared" si="47"/>
        <v>-1.7314930991217184E-2</v>
      </c>
    </row>
    <row r="1490" spans="1:5" x14ac:dyDescent="0.35">
      <c r="A1490" s="2">
        <v>43803</v>
      </c>
      <c r="B1490" s="4">
        <v>1120.29</v>
      </c>
      <c r="C1490" s="3">
        <f t="shared" si="46"/>
        <v>1.0335218202970732E-2</v>
      </c>
      <c r="D1490" s="1">
        <v>39.11</v>
      </c>
      <c r="E1490" s="3">
        <f t="shared" si="47"/>
        <v>-1.2768130745658111E-3</v>
      </c>
    </row>
    <row r="1491" spans="1:5" x14ac:dyDescent="0.35">
      <c r="A1491" s="2">
        <v>43804</v>
      </c>
      <c r="B1491" s="4">
        <v>1130.74</v>
      </c>
      <c r="C1491" s="3">
        <f t="shared" si="46"/>
        <v>9.3279418721938477E-3</v>
      </c>
      <c r="D1491" s="1">
        <v>39.06</v>
      </c>
      <c r="E1491" s="3">
        <f t="shared" si="47"/>
        <v>-1.2784454103809042E-3</v>
      </c>
    </row>
    <row r="1492" spans="1:5" x14ac:dyDescent="0.35">
      <c r="A1492" s="2">
        <v>43805</v>
      </c>
      <c r="B1492" s="4">
        <v>1131.95</v>
      </c>
      <c r="C1492" s="3">
        <f t="shared" si="46"/>
        <v>1.0700956895484694E-3</v>
      </c>
      <c r="D1492" s="1">
        <v>38.94</v>
      </c>
      <c r="E1492" s="3">
        <f t="shared" si="47"/>
        <v>-3.0721966205838336E-3</v>
      </c>
    </row>
    <row r="1493" spans="1:5" x14ac:dyDescent="0.35">
      <c r="A1493" s="2">
        <v>43808</v>
      </c>
      <c r="B1493" s="4">
        <v>1132.6600000000001</v>
      </c>
      <c r="C1493" s="3">
        <f t="shared" si="46"/>
        <v>6.2723618534390774E-4</v>
      </c>
      <c r="D1493" s="1">
        <v>38.85</v>
      </c>
      <c r="E1493" s="3">
        <f t="shared" si="47"/>
        <v>-2.3112480739598436E-3</v>
      </c>
    </row>
    <row r="1494" spans="1:5" x14ac:dyDescent="0.35">
      <c r="A1494" s="2">
        <v>43809</v>
      </c>
      <c r="B1494" s="4">
        <v>1124.8699999999999</v>
      </c>
      <c r="C1494" s="3">
        <f t="shared" si="46"/>
        <v>-6.8776155245176759E-3</v>
      </c>
      <c r="D1494" s="1">
        <v>38.32</v>
      </c>
      <c r="E1494" s="3">
        <f t="shared" si="47"/>
        <v>-1.3642213642213671E-2</v>
      </c>
    </row>
    <row r="1495" spans="1:5" x14ac:dyDescent="0.35">
      <c r="A1495" s="2">
        <v>43810</v>
      </c>
      <c r="B1495" s="4">
        <v>1124.1300000000001</v>
      </c>
      <c r="C1495" s="3">
        <f t="shared" si="46"/>
        <v>-6.5785379643850555E-4</v>
      </c>
      <c r="D1495" s="1">
        <v>38.44</v>
      </c>
      <c r="E1495" s="3">
        <f t="shared" si="47"/>
        <v>3.131524008350664E-3</v>
      </c>
    </row>
    <row r="1496" spans="1:5" x14ac:dyDescent="0.35">
      <c r="A1496" s="2">
        <v>43811</v>
      </c>
      <c r="B1496" s="4">
        <v>1145.32</v>
      </c>
      <c r="C1496" s="3">
        <f t="shared" si="46"/>
        <v>1.8850132991735675E-2</v>
      </c>
      <c r="D1496" s="1">
        <v>39.33</v>
      </c>
      <c r="E1496" s="3">
        <f t="shared" si="47"/>
        <v>2.3152965660770047E-2</v>
      </c>
    </row>
    <row r="1497" spans="1:5" x14ac:dyDescent="0.35">
      <c r="A1497" s="2">
        <v>43812</v>
      </c>
      <c r="B1497" s="4">
        <v>1147.8</v>
      </c>
      <c r="C1497" s="3">
        <f t="shared" si="46"/>
        <v>2.1653337058638793E-3</v>
      </c>
      <c r="D1497" s="1">
        <v>39.15</v>
      </c>
      <c r="E1497" s="3">
        <f t="shared" si="47"/>
        <v>-4.5766590389015949E-3</v>
      </c>
    </row>
    <row r="1498" spans="1:5" x14ac:dyDescent="0.35">
      <c r="A1498" s="2">
        <v>43815</v>
      </c>
      <c r="B1498" s="4">
        <v>1155.49</v>
      </c>
      <c r="C1498" s="3">
        <f t="shared" si="46"/>
        <v>6.6997734797003437E-3</v>
      </c>
      <c r="D1498" s="1">
        <v>39.08</v>
      </c>
      <c r="E1498" s="3">
        <f t="shared" si="47"/>
        <v>-1.7879948914431747E-3</v>
      </c>
    </row>
    <row r="1499" spans="1:5" x14ac:dyDescent="0.35">
      <c r="A1499" s="2">
        <v>43816</v>
      </c>
      <c r="B1499" s="4">
        <v>1154.6600000000001</v>
      </c>
      <c r="C1499" s="3">
        <f t="shared" si="46"/>
        <v>-7.1830998104693876E-4</v>
      </c>
      <c r="D1499" s="1">
        <v>39.26</v>
      </c>
      <c r="E1499" s="3">
        <f t="shared" si="47"/>
        <v>4.6059365404298802E-3</v>
      </c>
    </row>
    <row r="1500" spans="1:5" x14ac:dyDescent="0.35">
      <c r="A1500" s="2">
        <v>43817</v>
      </c>
      <c r="B1500" s="4">
        <v>1148.98</v>
      </c>
      <c r="C1500" s="3">
        <f t="shared" si="46"/>
        <v>-4.9191969930542871E-3</v>
      </c>
      <c r="D1500" s="1">
        <v>39.83</v>
      </c>
      <c r="E1500" s="3">
        <f t="shared" si="47"/>
        <v>1.4518593988792673E-2</v>
      </c>
    </row>
    <row r="1501" spans="1:5" x14ac:dyDescent="0.35">
      <c r="A1501" s="2">
        <v>43818</v>
      </c>
      <c r="B1501" s="4">
        <v>1150.08</v>
      </c>
      <c r="C1501" s="3">
        <f t="shared" si="46"/>
        <v>9.5737088548095617E-4</v>
      </c>
      <c r="D1501" s="1">
        <v>39.64</v>
      </c>
      <c r="E1501" s="3">
        <f t="shared" si="47"/>
        <v>-4.7702736630679827E-3</v>
      </c>
    </row>
    <row r="1502" spans="1:5" x14ac:dyDescent="0.35">
      <c r="A1502" s="2">
        <v>43819</v>
      </c>
      <c r="B1502" s="4">
        <v>1155.68</v>
      </c>
      <c r="C1502" s="3">
        <f t="shared" si="46"/>
        <v>4.869226488592217E-3</v>
      </c>
      <c r="D1502" s="1">
        <v>39.76</v>
      </c>
      <c r="E1502" s="3">
        <f t="shared" si="47"/>
        <v>3.0272452068616914E-3</v>
      </c>
    </row>
    <row r="1503" spans="1:5" x14ac:dyDescent="0.35">
      <c r="A1503" s="2">
        <v>43822</v>
      </c>
      <c r="B1503" s="4">
        <v>1166.74</v>
      </c>
      <c r="C1503" s="3">
        <f t="shared" si="46"/>
        <v>9.5701232174996067E-3</v>
      </c>
      <c r="D1503" s="1">
        <v>40.020000000000003</v>
      </c>
      <c r="E1503" s="3">
        <f t="shared" si="47"/>
        <v>6.5392354124749778E-3</v>
      </c>
    </row>
    <row r="1504" spans="1:5" x14ac:dyDescent="0.35">
      <c r="A1504" s="2">
        <v>43823</v>
      </c>
      <c r="B1504" s="4">
        <v>1177.4000000000001</v>
      </c>
      <c r="C1504" s="3">
        <f t="shared" si="46"/>
        <v>9.1365685585478185E-3</v>
      </c>
      <c r="D1504" s="1">
        <v>40.42</v>
      </c>
      <c r="E1504" s="3">
        <f t="shared" si="47"/>
        <v>9.9950024987505888E-3</v>
      </c>
    </row>
    <row r="1505" spans="1:5" x14ac:dyDescent="0.35">
      <c r="A1505" s="2">
        <v>43824</v>
      </c>
      <c r="B1505" s="4">
        <v>1180.27</v>
      </c>
      <c r="C1505" s="3">
        <f t="shared" si="46"/>
        <v>2.4375743162900381E-3</v>
      </c>
      <c r="D1505" s="1">
        <v>40.4</v>
      </c>
      <c r="E1505" s="3">
        <f t="shared" si="47"/>
        <v>-4.9480455220195761E-4</v>
      </c>
    </row>
    <row r="1506" spans="1:5" x14ac:dyDescent="0.35">
      <c r="A1506" s="2">
        <v>43825</v>
      </c>
      <c r="B1506" s="4">
        <v>1184.1300000000001</v>
      </c>
      <c r="C1506" s="3">
        <f t="shared" si="46"/>
        <v>3.2704381200912734E-3</v>
      </c>
      <c r="D1506" s="1">
        <v>40.770000000000003</v>
      </c>
      <c r="E1506" s="3">
        <f t="shared" si="47"/>
        <v>9.1584158415842706E-3</v>
      </c>
    </row>
    <row r="1507" spans="1:5" x14ac:dyDescent="0.35">
      <c r="A1507" s="2">
        <v>43826</v>
      </c>
      <c r="B1507" s="4">
        <v>1184.6400000000001</v>
      </c>
      <c r="C1507" s="3">
        <f t="shared" si="46"/>
        <v>4.3069595399153039E-4</v>
      </c>
      <c r="D1507" s="1">
        <v>40.82</v>
      </c>
      <c r="E1507" s="3">
        <f t="shared" si="47"/>
        <v>1.2263919548687063E-3</v>
      </c>
    </row>
    <row r="1508" spans="1:5" x14ac:dyDescent="0.35">
      <c r="A1508" s="2">
        <v>43829</v>
      </c>
      <c r="B1508" s="4">
        <v>1197.03</v>
      </c>
      <c r="C1508" s="3">
        <f t="shared" si="46"/>
        <v>1.0458873581847541E-2</v>
      </c>
      <c r="D1508" s="1">
        <v>40.79</v>
      </c>
      <c r="E1508" s="3">
        <f t="shared" si="47"/>
        <v>-7.3493385595299208E-4</v>
      </c>
    </row>
    <row r="1509" spans="1:5" x14ac:dyDescent="0.35">
      <c r="A1509" s="2">
        <v>43830</v>
      </c>
      <c r="B1509" s="4">
        <v>1194.78</v>
      </c>
      <c r="C1509" s="3">
        <f t="shared" si="46"/>
        <v>-1.8796521390441344E-3</v>
      </c>
      <c r="D1509" s="1">
        <v>40.6</v>
      </c>
      <c r="E1509" s="3">
        <f t="shared" si="47"/>
        <v>-4.6580044128462306E-3</v>
      </c>
    </row>
    <row r="1510" spans="1:5" x14ac:dyDescent="0.35">
      <c r="A1510" s="2">
        <v>43832</v>
      </c>
      <c r="B1510" s="4">
        <v>1210.47</v>
      </c>
      <c r="C1510" s="3">
        <f t="shared" si="46"/>
        <v>1.3132124742630489E-2</v>
      </c>
      <c r="D1510" s="1">
        <v>40.46</v>
      </c>
      <c r="E1510" s="3">
        <f t="shared" si="47"/>
        <v>-3.4482758620689793E-3</v>
      </c>
    </row>
    <row r="1511" spans="1:5" x14ac:dyDescent="0.35">
      <c r="A1511" s="2">
        <v>43833</v>
      </c>
      <c r="B1511" s="4">
        <v>1185.51</v>
      </c>
      <c r="C1511" s="3">
        <f t="shared" si="46"/>
        <v>-2.0620089717217308E-2</v>
      </c>
      <c r="D1511" s="1">
        <v>41.27</v>
      </c>
      <c r="E1511" s="3">
        <f t="shared" si="47"/>
        <v>2.0019772614928381E-2</v>
      </c>
    </row>
    <row r="1512" spans="1:5" x14ac:dyDescent="0.35">
      <c r="A1512" s="2">
        <v>43836</v>
      </c>
      <c r="B1512" s="4">
        <v>1159.8800000000001</v>
      </c>
      <c r="C1512" s="3">
        <f t="shared" si="46"/>
        <v>-2.1619387436630548E-2</v>
      </c>
      <c r="D1512" s="1">
        <v>41.31</v>
      </c>
      <c r="E1512" s="3">
        <f t="shared" si="47"/>
        <v>9.6922704143443533E-4</v>
      </c>
    </row>
    <row r="1513" spans="1:5" x14ac:dyDescent="0.35">
      <c r="A1513" s="2">
        <v>43837</v>
      </c>
      <c r="B1513" s="4">
        <v>1174.6199999999999</v>
      </c>
      <c r="C1513" s="3">
        <f t="shared" si="46"/>
        <v>1.2708211194261286E-2</v>
      </c>
      <c r="D1513" s="1">
        <v>41.85</v>
      </c>
      <c r="E1513" s="3">
        <f t="shared" si="47"/>
        <v>1.3071895424836579E-2</v>
      </c>
    </row>
    <row r="1514" spans="1:5" x14ac:dyDescent="0.35">
      <c r="A1514" s="2">
        <v>43838</v>
      </c>
      <c r="B1514" s="4">
        <v>1175.6600000000001</v>
      </c>
      <c r="C1514" s="3">
        <f t="shared" si="46"/>
        <v>8.8539272275305297E-4</v>
      </c>
      <c r="D1514" s="1">
        <v>41.97</v>
      </c>
      <c r="E1514" s="3">
        <f t="shared" si="47"/>
        <v>2.8673835125447417E-3</v>
      </c>
    </row>
    <row r="1515" spans="1:5" x14ac:dyDescent="0.35">
      <c r="A1515" s="2">
        <v>43839</v>
      </c>
      <c r="B1515" s="4">
        <v>1229.6600000000001</v>
      </c>
      <c r="C1515" s="3">
        <f t="shared" si="46"/>
        <v>4.5931646904717349E-2</v>
      </c>
      <c r="D1515" s="1">
        <v>42.3</v>
      </c>
      <c r="E1515" s="3">
        <f t="shared" si="47"/>
        <v>7.8627591136525687E-3</v>
      </c>
    </row>
    <row r="1516" spans="1:5" x14ac:dyDescent="0.35">
      <c r="A1516" s="2">
        <v>43840</v>
      </c>
      <c r="B1516" s="4">
        <v>1238</v>
      </c>
      <c r="C1516" s="3">
        <f t="shared" si="46"/>
        <v>6.7823626042970561E-3</v>
      </c>
      <c r="D1516" s="1">
        <v>42.25</v>
      </c>
      <c r="E1516" s="3">
        <f t="shared" si="47"/>
        <v>-1.1820330969266469E-3</v>
      </c>
    </row>
    <row r="1517" spans="1:5" x14ac:dyDescent="0.35">
      <c r="A1517" s="2">
        <v>43843</v>
      </c>
      <c r="B1517" s="4">
        <v>1256.8599999999999</v>
      </c>
      <c r="C1517" s="3">
        <f t="shared" si="46"/>
        <v>1.5234248788368255E-2</v>
      </c>
      <c r="D1517" s="1">
        <v>42.02</v>
      </c>
      <c r="E1517" s="3">
        <f t="shared" si="47"/>
        <v>-5.4437869822484466E-3</v>
      </c>
    </row>
    <row r="1518" spans="1:5" x14ac:dyDescent="0.35">
      <c r="A1518" s="2">
        <v>43844</v>
      </c>
      <c r="B1518" s="4">
        <v>1268.3800000000001</v>
      </c>
      <c r="C1518" s="3">
        <f t="shared" si="46"/>
        <v>9.1656986458318428E-3</v>
      </c>
      <c r="D1518" s="1">
        <v>42.56</v>
      </c>
      <c r="E1518" s="3">
        <f t="shared" si="47"/>
        <v>1.2851023322227489E-2</v>
      </c>
    </row>
    <row r="1519" spans="1:5" x14ac:dyDescent="0.35">
      <c r="A1519" s="2">
        <v>43845</v>
      </c>
      <c r="B1519" s="4">
        <v>1264.6500000000001</v>
      </c>
      <c r="C1519" s="3">
        <f t="shared" si="46"/>
        <v>-2.9407590785096088E-3</v>
      </c>
      <c r="D1519" s="1">
        <v>42.81</v>
      </c>
      <c r="E1519" s="3">
        <f t="shared" si="47"/>
        <v>5.8740601503759395E-3</v>
      </c>
    </row>
    <row r="1520" spans="1:5" x14ac:dyDescent="0.35">
      <c r="A1520" s="2">
        <v>43846</v>
      </c>
      <c r="B1520" s="4">
        <v>1265.53</v>
      </c>
      <c r="C1520" s="3">
        <f t="shared" si="46"/>
        <v>6.9584470011456272E-4</v>
      </c>
      <c r="D1520" s="1">
        <v>42.72</v>
      </c>
      <c r="E1520" s="3">
        <f t="shared" si="47"/>
        <v>-2.1023125437982576E-3</v>
      </c>
    </row>
    <row r="1521" spans="1:5" x14ac:dyDescent="0.35">
      <c r="A1521" s="2">
        <v>43847</v>
      </c>
      <c r="B1521" s="4">
        <v>1270.92</v>
      </c>
      <c r="C1521" s="3">
        <f t="shared" si="46"/>
        <v>4.2590851263898128E-3</v>
      </c>
      <c r="D1521" s="1">
        <v>43.1</v>
      </c>
      <c r="E1521" s="3">
        <f t="shared" si="47"/>
        <v>8.895131086142382E-3</v>
      </c>
    </row>
    <row r="1522" spans="1:5" x14ac:dyDescent="0.35">
      <c r="A1522" s="2">
        <v>43850</v>
      </c>
      <c r="B1522" s="4">
        <v>1284.8499999999999</v>
      </c>
      <c r="C1522" s="3">
        <f t="shared" si="46"/>
        <v>1.0960564000881122E-2</v>
      </c>
      <c r="D1522" s="1">
        <v>42.93</v>
      </c>
      <c r="E1522" s="3">
        <f t="shared" si="47"/>
        <v>-3.9443155452436587E-3</v>
      </c>
    </row>
    <row r="1523" spans="1:5" x14ac:dyDescent="0.35">
      <c r="A1523" s="2">
        <v>43851</v>
      </c>
      <c r="B1523" s="4">
        <v>1297.3</v>
      </c>
      <c r="C1523" s="3">
        <f t="shared" si="46"/>
        <v>9.6898470638596308E-3</v>
      </c>
      <c r="D1523" s="1">
        <v>43.5</v>
      </c>
      <c r="E1523" s="3">
        <f t="shared" si="47"/>
        <v>1.3277428371768001E-2</v>
      </c>
    </row>
    <row r="1524" spans="1:5" x14ac:dyDescent="0.35">
      <c r="A1524" s="2">
        <v>43852</v>
      </c>
      <c r="B1524" s="4">
        <v>1290.0899999999999</v>
      </c>
      <c r="C1524" s="3">
        <f t="shared" si="46"/>
        <v>-5.5576967547984555E-3</v>
      </c>
      <c r="D1524" s="1">
        <v>43.22</v>
      </c>
      <c r="E1524" s="3">
        <f t="shared" si="47"/>
        <v>-6.4367816091954284E-3</v>
      </c>
    </row>
    <row r="1525" spans="1:5" x14ac:dyDescent="0.35">
      <c r="A1525" s="2">
        <v>43853</v>
      </c>
      <c r="B1525" s="4">
        <v>1291.47</v>
      </c>
      <c r="C1525" s="3">
        <f t="shared" si="46"/>
        <v>1.069692812129471E-3</v>
      </c>
      <c r="D1525" s="1">
        <v>44.68</v>
      </c>
      <c r="E1525" s="3">
        <f t="shared" si="47"/>
        <v>3.3780657103192988E-2</v>
      </c>
    </row>
    <row r="1526" spans="1:5" x14ac:dyDescent="0.35">
      <c r="A1526" s="2">
        <v>43854</v>
      </c>
      <c r="B1526" s="4">
        <v>1290.56</v>
      </c>
      <c r="C1526" s="3">
        <f t="shared" si="46"/>
        <v>-7.0462341362949343E-4</v>
      </c>
      <c r="D1526" s="1">
        <v>43.76</v>
      </c>
      <c r="E1526" s="3">
        <f t="shared" si="47"/>
        <v>-2.0590868397493325E-2</v>
      </c>
    </row>
    <row r="1527" spans="1:5" x14ac:dyDescent="0.35">
      <c r="A1527" s="2">
        <v>43857</v>
      </c>
      <c r="B1527" s="4">
        <v>1274.21</v>
      </c>
      <c r="C1527" s="3">
        <f t="shared" si="46"/>
        <v>-1.2668918918918848E-2</v>
      </c>
      <c r="D1527" s="1">
        <v>42.81</v>
      </c>
      <c r="E1527" s="3">
        <f t="shared" si="47"/>
        <v>-2.1709323583180892E-2</v>
      </c>
    </row>
    <row r="1528" spans="1:5" x14ac:dyDescent="0.35">
      <c r="A1528" s="2">
        <v>43858</v>
      </c>
      <c r="B1528" s="4">
        <v>1269.3599999999999</v>
      </c>
      <c r="C1528" s="3">
        <f t="shared" si="46"/>
        <v>-3.8062799695498671E-3</v>
      </c>
      <c r="D1528" s="1">
        <v>42.84</v>
      </c>
      <c r="E1528" s="3">
        <f t="shared" si="47"/>
        <v>7.0077084793275252E-4</v>
      </c>
    </row>
    <row r="1529" spans="1:5" x14ac:dyDescent="0.35">
      <c r="A1529" s="2">
        <v>43859</v>
      </c>
      <c r="B1529" s="4">
        <v>1265.4100000000001</v>
      </c>
      <c r="C1529" s="3">
        <f t="shared" si="46"/>
        <v>-3.1118043738575492E-3</v>
      </c>
      <c r="D1529" s="1">
        <v>43.31</v>
      </c>
      <c r="E1529" s="3">
        <f t="shared" si="47"/>
        <v>1.0971055088702121E-2</v>
      </c>
    </row>
    <row r="1530" spans="1:5" x14ac:dyDescent="0.35">
      <c r="A1530" s="2">
        <v>43860</v>
      </c>
      <c r="B1530" s="4">
        <v>1261.82</v>
      </c>
      <c r="C1530" s="3">
        <f t="shared" si="46"/>
        <v>-2.8370251539028024E-3</v>
      </c>
      <c r="D1530" s="1">
        <v>43.28</v>
      </c>
      <c r="E1530" s="3">
        <f t="shared" si="47"/>
        <v>-6.9268067420921579E-4</v>
      </c>
    </row>
    <row r="1531" spans="1:5" x14ac:dyDescent="0.35">
      <c r="A1531" s="2">
        <v>43861</v>
      </c>
      <c r="B1531" s="4">
        <v>1257.8499999999999</v>
      </c>
      <c r="C1531" s="3">
        <f t="shared" si="46"/>
        <v>-3.1462490688053983E-3</v>
      </c>
      <c r="D1531" s="1">
        <v>42.44</v>
      </c>
      <c r="E1531" s="3">
        <f t="shared" si="47"/>
        <v>-1.9408502772643332E-2</v>
      </c>
    </row>
    <row r="1532" spans="1:5" x14ac:dyDescent="0.35">
      <c r="A1532" s="2">
        <v>43864</v>
      </c>
      <c r="B1532" s="4">
        <v>1261.72</v>
      </c>
      <c r="C1532" s="3">
        <f t="shared" si="46"/>
        <v>3.0766784592758424E-3</v>
      </c>
      <c r="D1532" s="1">
        <v>42.23</v>
      </c>
      <c r="E1532" s="3">
        <f t="shared" si="47"/>
        <v>-4.9481621112158541E-3</v>
      </c>
    </row>
    <row r="1533" spans="1:5" x14ac:dyDescent="0.35">
      <c r="A1533" s="2">
        <v>43865</v>
      </c>
      <c r="B1533" s="4">
        <v>1293.02</v>
      </c>
      <c r="C1533" s="3">
        <f t="shared" si="46"/>
        <v>2.4807405763560816E-2</v>
      </c>
      <c r="D1533" s="1">
        <v>42.96</v>
      </c>
      <c r="E1533" s="3">
        <f t="shared" si="47"/>
        <v>1.7286289367748141E-2</v>
      </c>
    </row>
    <row r="1534" spans="1:5" x14ac:dyDescent="0.35">
      <c r="A1534" s="2">
        <v>43866</v>
      </c>
      <c r="B1534" s="4">
        <v>1294.19</v>
      </c>
      <c r="C1534" s="3">
        <f t="shared" si="46"/>
        <v>9.0485839352838536E-4</v>
      </c>
      <c r="D1534" s="1">
        <v>42.32</v>
      </c>
      <c r="E1534" s="3">
        <f t="shared" si="47"/>
        <v>-1.4897579143389213E-2</v>
      </c>
    </row>
    <row r="1535" spans="1:5" x14ac:dyDescent="0.35">
      <c r="A1535" s="2">
        <v>43867</v>
      </c>
      <c r="B1535" s="4">
        <v>1294.8800000000001</v>
      </c>
      <c r="C1535" s="3">
        <f t="shared" si="46"/>
        <v>5.3315201013765716E-4</v>
      </c>
      <c r="D1535" s="1">
        <v>42.34</v>
      </c>
      <c r="E1535" s="3">
        <f t="shared" si="47"/>
        <v>4.7258979206056534E-4</v>
      </c>
    </row>
    <row r="1536" spans="1:5" x14ac:dyDescent="0.35">
      <c r="A1536" s="2">
        <v>43868</v>
      </c>
      <c r="B1536" s="4">
        <v>1282.96</v>
      </c>
      <c r="C1536" s="3">
        <f t="shared" si="46"/>
        <v>-9.2054862226616154E-3</v>
      </c>
      <c r="D1536" s="1">
        <v>41.87</v>
      </c>
      <c r="E1536" s="3">
        <f t="shared" si="47"/>
        <v>-1.1100614076523522E-2</v>
      </c>
    </row>
    <row r="1537" spans="1:5" x14ac:dyDescent="0.35">
      <c r="A1537" s="2">
        <v>43871</v>
      </c>
      <c r="B1537" s="4">
        <v>1254.05</v>
      </c>
      <c r="C1537" s="3">
        <f t="shared" si="46"/>
        <v>-2.2533828022697575E-2</v>
      </c>
      <c r="D1537" s="1">
        <v>41.41</v>
      </c>
      <c r="E1537" s="3">
        <f t="shared" si="47"/>
        <v>-1.098638643420112E-2</v>
      </c>
    </row>
    <row r="1538" spans="1:5" x14ac:dyDescent="0.35">
      <c r="A1538" s="2">
        <v>43872</v>
      </c>
      <c r="B1538" s="4">
        <v>1270.23</v>
      </c>
      <c r="C1538" s="3">
        <f t="shared" si="46"/>
        <v>1.290219688210204E-2</v>
      </c>
      <c r="D1538" s="1">
        <v>41.67</v>
      </c>
      <c r="E1538" s="3">
        <f t="shared" si="47"/>
        <v>6.2786766481527445E-3</v>
      </c>
    </row>
    <row r="1539" spans="1:5" x14ac:dyDescent="0.35">
      <c r="A1539" s="2">
        <v>43873</v>
      </c>
      <c r="B1539" s="4">
        <v>1273.57</v>
      </c>
      <c r="C1539" s="3">
        <f t="shared" ref="C1539:C1602" si="48">(B1539-B1538)/B1538</f>
        <v>2.6294450611305969E-3</v>
      </c>
      <c r="D1539" s="1">
        <v>41.29</v>
      </c>
      <c r="E1539" s="3">
        <f t="shared" ref="E1539:E1602" si="49">(D1539-D1538)/D1538</f>
        <v>-9.1192704583633911E-3</v>
      </c>
    </row>
    <row r="1540" spans="1:5" x14ac:dyDescent="0.35">
      <c r="A1540" s="2">
        <v>43874</v>
      </c>
      <c r="B1540" s="4">
        <v>1279.3900000000001</v>
      </c>
      <c r="C1540" s="3">
        <f t="shared" si="48"/>
        <v>4.56983126172897E-3</v>
      </c>
      <c r="D1540" s="1">
        <v>41.43</v>
      </c>
      <c r="E1540" s="3">
        <f t="shared" si="49"/>
        <v>3.3906514894647753E-3</v>
      </c>
    </row>
    <row r="1541" spans="1:5" x14ac:dyDescent="0.35">
      <c r="A1541" s="2">
        <v>43875</v>
      </c>
      <c r="B1541" s="4">
        <v>1276.01</v>
      </c>
      <c r="C1541" s="3">
        <f t="shared" si="48"/>
        <v>-2.641884022854727E-3</v>
      </c>
      <c r="D1541" s="1">
        <v>41.36</v>
      </c>
      <c r="E1541" s="3">
        <f t="shared" si="49"/>
        <v>-1.6895969104513706E-3</v>
      </c>
    </row>
    <row r="1542" spans="1:5" x14ac:dyDescent="0.35">
      <c r="A1542" s="2">
        <v>43878</v>
      </c>
      <c r="B1542" s="4">
        <v>1282.57</v>
      </c>
      <c r="C1542" s="3">
        <f t="shared" si="48"/>
        <v>5.1410255405521469E-3</v>
      </c>
      <c r="D1542" s="1">
        <v>41.27</v>
      </c>
      <c r="E1542" s="3">
        <f t="shared" si="49"/>
        <v>-2.176015473887725E-3</v>
      </c>
    </row>
    <row r="1543" spans="1:5" x14ac:dyDescent="0.35">
      <c r="A1543" s="2">
        <v>43879</v>
      </c>
      <c r="B1543" s="4">
        <v>1269.8699999999999</v>
      </c>
      <c r="C1543" s="3">
        <f t="shared" si="48"/>
        <v>-9.9019936533678837E-3</v>
      </c>
      <c r="D1543" s="1">
        <v>41.29</v>
      </c>
      <c r="E1543" s="3">
        <f t="shared" si="49"/>
        <v>4.8461352071713158E-4</v>
      </c>
    </row>
    <row r="1544" spans="1:5" x14ac:dyDescent="0.35">
      <c r="A1544" s="2">
        <v>43880</v>
      </c>
      <c r="B1544" s="4">
        <v>1264.98</v>
      </c>
      <c r="C1544" s="3">
        <f t="shared" si="48"/>
        <v>-3.8507878759242073E-3</v>
      </c>
      <c r="D1544" s="1">
        <v>41.55</v>
      </c>
      <c r="E1544" s="3">
        <f t="shared" si="49"/>
        <v>6.2969241947202232E-3</v>
      </c>
    </row>
    <row r="1545" spans="1:5" x14ac:dyDescent="0.35">
      <c r="A1545" s="2">
        <v>43881</v>
      </c>
      <c r="B1545" s="4">
        <v>1220.43</v>
      </c>
      <c r="C1545" s="3">
        <f t="shared" si="48"/>
        <v>-3.5217948109851502E-2</v>
      </c>
      <c r="D1545" s="1">
        <v>41.9</v>
      </c>
      <c r="E1545" s="3">
        <f t="shared" si="49"/>
        <v>8.4235860409145949E-3</v>
      </c>
    </row>
    <row r="1546" spans="1:5" x14ac:dyDescent="0.35">
      <c r="A1546" s="2">
        <v>43882</v>
      </c>
      <c r="B1546" s="4">
        <v>1235.9000000000001</v>
      </c>
      <c r="C1546" s="3">
        <f t="shared" si="48"/>
        <v>1.2675860147652897E-2</v>
      </c>
      <c r="D1546" s="1">
        <v>42.18</v>
      </c>
      <c r="E1546" s="3">
        <f t="shared" si="49"/>
        <v>6.6825775656324856E-3</v>
      </c>
    </row>
    <row r="1547" spans="1:5" x14ac:dyDescent="0.35">
      <c r="A1547" s="2">
        <v>43885</v>
      </c>
      <c r="B1547" s="4">
        <v>1217.03</v>
      </c>
      <c r="C1547" s="3">
        <f t="shared" si="48"/>
        <v>-1.5268225584594317E-2</v>
      </c>
      <c r="D1547" s="1">
        <v>41.99</v>
      </c>
      <c r="E1547" s="3">
        <f t="shared" si="49"/>
        <v>-4.5045045045044507E-3</v>
      </c>
    </row>
    <row r="1548" spans="1:5" x14ac:dyDescent="0.35">
      <c r="A1548" s="2">
        <v>43886</v>
      </c>
      <c r="B1548" s="4">
        <v>1214.7</v>
      </c>
      <c r="C1548" s="3">
        <f t="shared" si="48"/>
        <v>-1.91449676671892E-3</v>
      </c>
      <c r="D1548" s="1">
        <v>41</v>
      </c>
      <c r="E1548" s="3">
        <f t="shared" si="49"/>
        <v>-2.3577042152893593E-2</v>
      </c>
    </row>
    <row r="1549" spans="1:5" x14ac:dyDescent="0.35">
      <c r="A1549" s="2">
        <v>43887</v>
      </c>
      <c r="B1549" s="4">
        <v>1221.71</v>
      </c>
      <c r="C1549" s="3">
        <f t="shared" si="48"/>
        <v>5.7709722565242368E-3</v>
      </c>
      <c r="D1549" s="1">
        <v>42.09</v>
      </c>
      <c r="E1549" s="3">
        <f t="shared" si="49"/>
        <v>2.6585365853658619E-2</v>
      </c>
    </row>
    <row r="1550" spans="1:5" x14ac:dyDescent="0.35">
      <c r="A1550" s="2">
        <v>43888</v>
      </c>
      <c r="B1550" s="4">
        <v>1169.42</v>
      </c>
      <c r="C1550" s="3">
        <f t="shared" si="48"/>
        <v>-4.2800664642181831E-2</v>
      </c>
      <c r="D1550" s="1">
        <v>41.6</v>
      </c>
      <c r="E1550" s="3">
        <f t="shared" si="49"/>
        <v>-1.1641720123544832E-2</v>
      </c>
    </row>
    <row r="1551" spans="1:5" x14ac:dyDescent="0.35">
      <c r="A1551" s="2">
        <v>43889</v>
      </c>
      <c r="B1551" s="4">
        <v>1123.04</v>
      </c>
      <c r="C1551" s="3">
        <f t="shared" si="48"/>
        <v>-3.9660686494159589E-2</v>
      </c>
      <c r="D1551" s="1">
        <v>41.8</v>
      </c>
      <c r="E1551" s="3">
        <f t="shared" si="49"/>
        <v>4.8076923076922047E-3</v>
      </c>
    </row>
    <row r="1552" spans="1:5" x14ac:dyDescent="0.35">
      <c r="A1552" s="2">
        <v>43892</v>
      </c>
      <c r="B1552" s="4">
        <v>1141.1199999999999</v>
      </c>
      <c r="C1552" s="3">
        <f t="shared" si="48"/>
        <v>1.6099159424419369E-2</v>
      </c>
      <c r="D1552" s="1">
        <v>41.07</v>
      </c>
      <c r="E1552" s="3">
        <f t="shared" si="49"/>
        <v>-1.746411483253581E-2</v>
      </c>
    </row>
    <row r="1553" spans="1:5" x14ac:dyDescent="0.35">
      <c r="A1553" s="2">
        <v>43893</v>
      </c>
      <c r="B1553" s="4">
        <v>1182.22</v>
      </c>
      <c r="C1553" s="3">
        <f t="shared" si="48"/>
        <v>3.6017246214245777E-2</v>
      </c>
      <c r="D1553" s="1">
        <v>41.76</v>
      </c>
      <c r="E1553" s="3">
        <f t="shared" si="49"/>
        <v>1.6800584368151881E-2</v>
      </c>
    </row>
    <row r="1554" spans="1:5" x14ac:dyDescent="0.35">
      <c r="A1554" s="2">
        <v>43894</v>
      </c>
      <c r="B1554" s="4">
        <v>1174.74</v>
      </c>
      <c r="C1554" s="3">
        <f t="shared" si="48"/>
        <v>-6.3270795621796433E-3</v>
      </c>
      <c r="D1554" s="1">
        <v>42.49</v>
      </c>
      <c r="E1554" s="3">
        <f t="shared" si="49"/>
        <v>1.748084291187749E-2</v>
      </c>
    </row>
    <row r="1555" spans="1:5" x14ac:dyDescent="0.35">
      <c r="A1555" s="2">
        <v>43895</v>
      </c>
      <c r="B1555" s="4">
        <v>1185.45</v>
      </c>
      <c r="C1555" s="3">
        <f t="shared" si="48"/>
        <v>9.1169109760457934E-3</v>
      </c>
      <c r="D1555" s="1">
        <v>45.42</v>
      </c>
      <c r="E1555" s="3">
        <f t="shared" si="49"/>
        <v>6.8957401741586252E-2</v>
      </c>
    </row>
    <row r="1556" spans="1:5" x14ac:dyDescent="0.35">
      <c r="A1556" s="2">
        <v>43896</v>
      </c>
      <c r="B1556" s="4">
        <v>1161.8699999999999</v>
      </c>
      <c r="C1556" s="3">
        <f t="shared" si="48"/>
        <v>-1.9891180564342786E-2</v>
      </c>
      <c r="D1556" s="1">
        <v>45.94</v>
      </c>
      <c r="E1556" s="3">
        <f t="shared" si="49"/>
        <v>1.1448701012769617E-2</v>
      </c>
    </row>
    <row r="1557" spans="1:5" x14ac:dyDescent="0.35">
      <c r="A1557" s="2">
        <v>43899</v>
      </c>
      <c r="B1557" s="4">
        <v>1094.06</v>
      </c>
      <c r="C1557" s="3">
        <f t="shared" si="48"/>
        <v>-5.8362811674283657E-2</v>
      </c>
      <c r="D1557" s="1">
        <v>45.02</v>
      </c>
      <c r="E1557" s="3">
        <f t="shared" si="49"/>
        <v>-2.0026121027426961E-2</v>
      </c>
    </row>
    <row r="1558" spans="1:5" x14ac:dyDescent="0.35">
      <c r="A1558" s="2">
        <v>43900</v>
      </c>
      <c r="B1558" s="4">
        <v>1063.3599999999999</v>
      </c>
      <c r="C1558" s="3">
        <f t="shared" si="48"/>
        <v>-2.8060618247628143E-2</v>
      </c>
      <c r="D1558" s="1">
        <v>44.63</v>
      </c>
      <c r="E1558" s="3">
        <f t="shared" si="49"/>
        <v>-8.6628165259884614E-3</v>
      </c>
    </row>
    <row r="1559" spans="1:5" x14ac:dyDescent="0.35">
      <c r="A1559" s="2">
        <v>43901</v>
      </c>
      <c r="B1559" s="4">
        <v>1057.57</v>
      </c>
      <c r="C1559" s="3">
        <f t="shared" si="48"/>
        <v>-5.445004513993346E-3</v>
      </c>
      <c r="D1559" s="1">
        <v>48.2</v>
      </c>
      <c r="E1559" s="3">
        <f t="shared" si="49"/>
        <v>7.9991037418776612E-2</v>
      </c>
    </row>
    <row r="1560" spans="1:5" x14ac:dyDescent="0.35">
      <c r="A1560" s="2">
        <v>43902</v>
      </c>
      <c r="B1560" s="1">
        <v>974.49</v>
      </c>
      <c r="C1560" s="3">
        <f t="shared" si="48"/>
        <v>-7.8557447733956079E-2</v>
      </c>
      <c r="D1560" s="1">
        <v>45.46</v>
      </c>
      <c r="E1560" s="3">
        <f t="shared" si="49"/>
        <v>-5.6846473029045684E-2</v>
      </c>
    </row>
    <row r="1561" spans="1:5" x14ac:dyDescent="0.35">
      <c r="A1561" s="2">
        <v>43903</v>
      </c>
      <c r="B1561" s="1">
        <v>996.41</v>
      </c>
      <c r="C1561" s="3">
        <f t="shared" si="48"/>
        <v>2.2493817278781681E-2</v>
      </c>
      <c r="D1561" s="1">
        <v>43.89</v>
      </c>
      <c r="E1561" s="3">
        <f t="shared" si="49"/>
        <v>-3.4535855697316327E-2</v>
      </c>
    </row>
    <row r="1562" spans="1:5" x14ac:dyDescent="0.35">
      <c r="A1562" s="2">
        <v>43906</v>
      </c>
      <c r="B1562" s="1">
        <v>915.99</v>
      </c>
      <c r="C1562" s="3">
        <f t="shared" si="48"/>
        <v>-8.0709747995303102E-2</v>
      </c>
      <c r="D1562" s="1">
        <v>40.89</v>
      </c>
      <c r="E1562" s="3">
        <f t="shared" si="49"/>
        <v>-6.8352699931647304E-2</v>
      </c>
    </row>
    <row r="1563" spans="1:5" x14ac:dyDescent="0.35">
      <c r="A1563" s="2">
        <v>43907</v>
      </c>
      <c r="B1563" s="1">
        <v>900.33</v>
      </c>
      <c r="C1563" s="3">
        <f t="shared" si="48"/>
        <v>-1.7096256509350503E-2</v>
      </c>
      <c r="D1563" s="1">
        <v>39.659999999999997</v>
      </c>
      <c r="E1563" s="3">
        <f t="shared" si="49"/>
        <v>-3.0080704328686817E-2</v>
      </c>
    </row>
    <row r="1564" spans="1:5" x14ac:dyDescent="0.35">
      <c r="A1564" s="2">
        <v>43908</v>
      </c>
      <c r="B1564" s="1">
        <v>888.01</v>
      </c>
      <c r="C1564" s="3">
        <f t="shared" si="48"/>
        <v>-1.3683871469350182E-2</v>
      </c>
      <c r="D1564" s="1">
        <v>42.81</v>
      </c>
      <c r="E1564" s="3">
        <f t="shared" si="49"/>
        <v>7.9425113464447958E-2</v>
      </c>
    </row>
    <row r="1565" spans="1:5" x14ac:dyDescent="0.35">
      <c r="A1565" s="2">
        <v>43909</v>
      </c>
      <c r="B1565" s="1">
        <v>884.01</v>
      </c>
      <c r="C1565" s="3">
        <f t="shared" si="48"/>
        <v>-4.504453778673664E-3</v>
      </c>
      <c r="D1565" s="1">
        <v>45.42</v>
      </c>
      <c r="E1565" s="3">
        <f t="shared" si="49"/>
        <v>6.0967063770147142E-2</v>
      </c>
    </row>
    <row r="1566" spans="1:5" x14ac:dyDescent="0.35">
      <c r="A1566" s="2">
        <v>43910</v>
      </c>
      <c r="B1566" s="1">
        <v>892.03</v>
      </c>
      <c r="C1566" s="3">
        <f t="shared" si="48"/>
        <v>9.0722955622673743E-3</v>
      </c>
      <c r="D1566" s="1">
        <v>43.34</v>
      </c>
      <c r="E1566" s="3">
        <f t="shared" si="49"/>
        <v>-4.5794804051078782E-2</v>
      </c>
    </row>
    <row r="1567" spans="1:5" x14ac:dyDescent="0.35">
      <c r="A1567" s="2">
        <v>43913</v>
      </c>
      <c r="B1567" s="1">
        <v>876.78</v>
      </c>
      <c r="C1567" s="3">
        <f t="shared" si="48"/>
        <v>-1.7095837583937762E-2</v>
      </c>
      <c r="D1567" s="1">
        <v>45.24</v>
      </c>
      <c r="E1567" s="3">
        <f t="shared" si="49"/>
        <v>4.3839409321642785E-2</v>
      </c>
    </row>
    <row r="1568" spans="1:5" x14ac:dyDescent="0.35">
      <c r="A1568" s="2">
        <v>43914</v>
      </c>
      <c r="B1568" s="1">
        <v>930.75</v>
      </c>
      <c r="C1568" s="3">
        <f t="shared" si="48"/>
        <v>6.1554779990419521E-2</v>
      </c>
      <c r="D1568" s="1">
        <v>46.33</v>
      </c>
      <c r="E1568" s="3">
        <f t="shared" si="49"/>
        <v>2.4093722369584354E-2</v>
      </c>
    </row>
    <row r="1569" spans="1:5" x14ac:dyDescent="0.35">
      <c r="A1569" s="2">
        <v>43915</v>
      </c>
      <c r="B1569" s="1">
        <v>931.48</v>
      </c>
      <c r="C1569" s="3">
        <f t="shared" si="48"/>
        <v>7.8431372549021567E-4</v>
      </c>
      <c r="D1569" s="1">
        <v>45.02</v>
      </c>
      <c r="E1569" s="3">
        <f t="shared" si="49"/>
        <v>-2.8275415497517702E-2</v>
      </c>
    </row>
    <row r="1570" spans="1:5" x14ac:dyDescent="0.35">
      <c r="A1570" s="2">
        <v>43916</v>
      </c>
      <c r="B1570" s="1">
        <v>959.75</v>
      </c>
      <c r="C1570" s="3">
        <f t="shared" si="48"/>
        <v>3.0349551251771356E-2</v>
      </c>
      <c r="D1570" s="1">
        <v>45.2</v>
      </c>
      <c r="E1570" s="3">
        <f t="shared" si="49"/>
        <v>3.9982230119946626E-3</v>
      </c>
    </row>
    <row r="1571" spans="1:5" x14ac:dyDescent="0.35">
      <c r="A1571" s="2">
        <v>43917</v>
      </c>
      <c r="B1571" s="1">
        <v>927.21</v>
      </c>
      <c r="C1571" s="3">
        <f t="shared" si="48"/>
        <v>-3.3904662672570945E-2</v>
      </c>
      <c r="D1571" s="1">
        <v>43.5</v>
      </c>
      <c r="E1571" s="3">
        <f t="shared" si="49"/>
        <v>-3.7610619469026607E-2</v>
      </c>
    </row>
    <row r="1572" spans="1:5" x14ac:dyDescent="0.35">
      <c r="A1572" s="2">
        <v>43920</v>
      </c>
      <c r="B1572" s="1">
        <v>927.64</v>
      </c>
      <c r="C1572" s="3">
        <f t="shared" si="48"/>
        <v>4.6375686198374692E-4</v>
      </c>
      <c r="D1572" s="1">
        <v>43.59</v>
      </c>
      <c r="E1572" s="3">
        <f t="shared" si="49"/>
        <v>2.0689655172414579E-3</v>
      </c>
    </row>
    <row r="1573" spans="1:5" x14ac:dyDescent="0.35">
      <c r="A1573" s="2">
        <v>43921</v>
      </c>
      <c r="B1573" s="1">
        <v>947.61</v>
      </c>
      <c r="C1573" s="3">
        <f t="shared" si="48"/>
        <v>2.1527747833211191E-2</v>
      </c>
      <c r="D1573" s="1">
        <v>43.63</v>
      </c>
      <c r="E1573" s="3">
        <f t="shared" si="49"/>
        <v>9.1764166093138662E-4</v>
      </c>
    </row>
    <row r="1574" spans="1:5" x14ac:dyDescent="0.35">
      <c r="A1574" s="2">
        <v>43922</v>
      </c>
      <c r="B1574" s="1">
        <v>942.71</v>
      </c>
      <c r="C1574" s="3">
        <f t="shared" si="48"/>
        <v>-5.1709036417935412E-3</v>
      </c>
      <c r="D1574" s="1">
        <v>44.63</v>
      </c>
      <c r="E1574" s="3">
        <f t="shared" si="49"/>
        <v>2.2920009168003665E-2</v>
      </c>
    </row>
    <row r="1575" spans="1:5" x14ac:dyDescent="0.35">
      <c r="A1575" s="2">
        <v>43923</v>
      </c>
      <c r="B1575" s="1">
        <v>944.92</v>
      </c>
      <c r="C1575" s="3">
        <f t="shared" si="48"/>
        <v>2.344305247637049E-3</v>
      </c>
      <c r="D1575" s="1">
        <v>44.37</v>
      </c>
      <c r="E1575" s="3">
        <f t="shared" si="49"/>
        <v>-5.8256777952051331E-3</v>
      </c>
    </row>
    <row r="1576" spans="1:5" x14ac:dyDescent="0.35">
      <c r="A1576" s="2">
        <v>43924</v>
      </c>
      <c r="B1576" s="1">
        <v>945.16</v>
      </c>
      <c r="C1576" s="3">
        <f t="shared" si="48"/>
        <v>2.5398975574652784E-4</v>
      </c>
      <c r="D1576" s="1">
        <v>43.68</v>
      </c>
      <c r="E1576" s="3">
        <f t="shared" si="49"/>
        <v>-1.555104800540901E-2</v>
      </c>
    </row>
    <row r="1577" spans="1:5" x14ac:dyDescent="0.35">
      <c r="A1577" s="2">
        <v>43927</v>
      </c>
      <c r="B1577" s="1">
        <v>973.97</v>
      </c>
      <c r="C1577" s="3">
        <f t="shared" si="48"/>
        <v>3.0481611578991982E-2</v>
      </c>
      <c r="D1577" s="1">
        <v>43.76</v>
      </c>
      <c r="E1577" s="3">
        <f t="shared" si="49"/>
        <v>1.8315018315017925E-3</v>
      </c>
    </row>
    <row r="1578" spans="1:5" x14ac:dyDescent="0.35">
      <c r="A1578" s="2">
        <v>43928</v>
      </c>
      <c r="B1578" s="1">
        <v>977.73</v>
      </c>
      <c r="C1578" s="3">
        <f t="shared" si="48"/>
        <v>3.8604885160733811E-3</v>
      </c>
      <c r="D1578" s="1">
        <v>43.4</v>
      </c>
      <c r="E1578" s="3">
        <f t="shared" si="49"/>
        <v>-8.2266910420475195E-3</v>
      </c>
    </row>
    <row r="1579" spans="1:5" x14ac:dyDescent="0.35">
      <c r="A1579" s="2">
        <v>43929</v>
      </c>
      <c r="B1579" s="1">
        <v>987.57</v>
      </c>
      <c r="C1579" s="3">
        <f t="shared" si="48"/>
        <v>1.006412813353383E-2</v>
      </c>
      <c r="D1579" s="1">
        <v>43.76</v>
      </c>
      <c r="E1579" s="3">
        <f t="shared" si="49"/>
        <v>8.2949308755760238E-3</v>
      </c>
    </row>
    <row r="1580" spans="1:5" x14ac:dyDescent="0.35">
      <c r="A1580" s="2">
        <v>43930</v>
      </c>
      <c r="B1580" s="4">
        <v>1014.61</v>
      </c>
      <c r="C1580" s="3">
        <f t="shared" si="48"/>
        <v>2.7380337596322246E-2</v>
      </c>
      <c r="D1580" s="1">
        <v>43.94</v>
      </c>
      <c r="E1580" s="3">
        <f t="shared" si="49"/>
        <v>4.1133455210237597E-3</v>
      </c>
    </row>
    <row r="1581" spans="1:5" x14ac:dyDescent="0.35">
      <c r="A1581" s="2">
        <v>43931</v>
      </c>
      <c r="B1581" s="4">
        <v>1022.65</v>
      </c>
      <c r="C1581" s="3">
        <f t="shared" si="48"/>
        <v>7.9242270429031487E-3</v>
      </c>
      <c r="D1581" s="1">
        <v>44.94</v>
      </c>
      <c r="E1581" s="3">
        <f t="shared" si="49"/>
        <v>2.2758306781975421E-2</v>
      </c>
    </row>
    <row r="1582" spans="1:5" x14ac:dyDescent="0.35">
      <c r="A1582" s="2">
        <v>43934</v>
      </c>
      <c r="B1582" s="4">
        <v>1024.6300000000001</v>
      </c>
      <c r="C1582" s="3">
        <f t="shared" si="48"/>
        <v>1.9361462866084504E-3</v>
      </c>
      <c r="D1582" s="1">
        <v>44.85</v>
      </c>
      <c r="E1582" s="3">
        <f t="shared" si="49"/>
        <v>-2.0026702269692102E-3</v>
      </c>
    </row>
    <row r="1583" spans="1:5" x14ac:dyDescent="0.35">
      <c r="A1583" s="2">
        <v>43935</v>
      </c>
      <c r="B1583" s="4">
        <v>1047.18</v>
      </c>
      <c r="C1583" s="3">
        <f t="shared" si="48"/>
        <v>2.2007944331124359E-2</v>
      </c>
      <c r="D1583" s="1">
        <v>45.11</v>
      </c>
      <c r="E1583" s="3">
        <f t="shared" si="49"/>
        <v>5.7971014492753182E-3</v>
      </c>
    </row>
    <row r="1584" spans="1:5" x14ac:dyDescent="0.35">
      <c r="A1584" s="2">
        <v>43936</v>
      </c>
      <c r="B1584" s="4">
        <v>1017.93</v>
      </c>
      <c r="C1584" s="3">
        <f t="shared" si="48"/>
        <v>-2.793216066005855E-2</v>
      </c>
      <c r="D1584" s="1">
        <v>47.11</v>
      </c>
      <c r="E1584" s="3">
        <f t="shared" si="49"/>
        <v>4.4336067390822437E-2</v>
      </c>
    </row>
    <row r="1585" spans="1:5" x14ac:dyDescent="0.35">
      <c r="A1585" s="2">
        <v>43937</v>
      </c>
      <c r="B1585" s="4">
        <v>1022.83</v>
      </c>
      <c r="C1585" s="3">
        <f t="shared" si="48"/>
        <v>4.8136905288183778E-3</v>
      </c>
      <c r="D1585" s="1">
        <v>47.5</v>
      </c>
      <c r="E1585" s="3">
        <f t="shared" si="49"/>
        <v>8.2784971343663888E-3</v>
      </c>
    </row>
    <row r="1586" spans="1:5" x14ac:dyDescent="0.35">
      <c r="A1586" s="2">
        <v>43938</v>
      </c>
      <c r="B1586" s="4">
        <v>1042.75</v>
      </c>
      <c r="C1586" s="3">
        <f t="shared" si="48"/>
        <v>1.9475377139896128E-2</v>
      </c>
      <c r="D1586" s="1">
        <v>48.5</v>
      </c>
      <c r="E1586" s="3">
        <f t="shared" si="49"/>
        <v>2.1052631578947368E-2</v>
      </c>
    </row>
    <row r="1587" spans="1:5" x14ac:dyDescent="0.35">
      <c r="A1587" s="2">
        <v>43941</v>
      </c>
      <c r="B1587" s="4">
        <v>1052.8399999999999</v>
      </c>
      <c r="C1587" s="3">
        <f t="shared" si="48"/>
        <v>9.6763366099255985E-3</v>
      </c>
      <c r="D1587" s="1">
        <v>49.29</v>
      </c>
      <c r="E1587" s="3">
        <f t="shared" si="49"/>
        <v>1.6288659793814414E-2</v>
      </c>
    </row>
    <row r="1588" spans="1:5" x14ac:dyDescent="0.35">
      <c r="A1588" s="2">
        <v>43942</v>
      </c>
      <c r="B1588" s="4">
        <v>1041.04</v>
      </c>
      <c r="C1588" s="3">
        <f t="shared" si="48"/>
        <v>-1.1207780859389798E-2</v>
      </c>
      <c r="D1588" s="1">
        <v>48.29</v>
      </c>
      <c r="E1588" s="3">
        <f t="shared" si="49"/>
        <v>-2.028809089064719E-2</v>
      </c>
    </row>
    <row r="1589" spans="1:5" x14ac:dyDescent="0.35">
      <c r="A1589" s="2">
        <v>43943</v>
      </c>
      <c r="B1589" s="4">
        <v>1048.33</v>
      </c>
      <c r="C1589" s="3">
        <f t="shared" si="48"/>
        <v>7.0026127718435067E-3</v>
      </c>
      <c r="D1589" s="1">
        <v>47.9</v>
      </c>
      <c r="E1589" s="3">
        <f t="shared" si="49"/>
        <v>-8.0762062538828026E-3</v>
      </c>
    </row>
    <row r="1590" spans="1:5" x14ac:dyDescent="0.35">
      <c r="A1590" s="2">
        <v>43945</v>
      </c>
      <c r="B1590" s="4">
        <v>1056.58</v>
      </c>
      <c r="C1590" s="3">
        <f t="shared" si="48"/>
        <v>7.8696593629868465E-3</v>
      </c>
      <c r="D1590" s="1">
        <v>48.72</v>
      </c>
      <c r="E1590" s="3">
        <f t="shared" si="49"/>
        <v>1.7118997912317333E-2</v>
      </c>
    </row>
    <row r="1591" spans="1:5" x14ac:dyDescent="0.35">
      <c r="A1591" s="2">
        <v>43948</v>
      </c>
      <c r="B1591" s="4">
        <v>1084.8</v>
      </c>
      <c r="C1591" s="3">
        <f t="shared" si="48"/>
        <v>2.670881523405708E-2</v>
      </c>
      <c r="D1591" s="1">
        <v>48.46</v>
      </c>
      <c r="E1591" s="3">
        <f t="shared" si="49"/>
        <v>-5.3366174055828825E-3</v>
      </c>
    </row>
    <row r="1592" spans="1:5" x14ac:dyDescent="0.35">
      <c r="A1592" s="2">
        <v>43949</v>
      </c>
      <c r="B1592" s="4">
        <v>1080.97</v>
      </c>
      <c r="C1592" s="3">
        <f t="shared" si="48"/>
        <v>-3.5306047197639447E-3</v>
      </c>
      <c r="D1592" s="1">
        <v>49.29</v>
      </c>
      <c r="E1592" s="3">
        <f t="shared" si="49"/>
        <v>1.7127527858027205E-2</v>
      </c>
    </row>
    <row r="1593" spans="1:5" x14ac:dyDescent="0.35">
      <c r="A1593" s="2">
        <v>43950</v>
      </c>
      <c r="B1593" s="4">
        <v>1092.28</v>
      </c>
      <c r="C1593" s="3">
        <f t="shared" si="48"/>
        <v>1.0462825055274379E-2</v>
      </c>
      <c r="D1593" s="1">
        <v>48.72</v>
      </c>
      <c r="E1593" s="3">
        <f t="shared" si="49"/>
        <v>-1.1564211807668904E-2</v>
      </c>
    </row>
    <row r="1594" spans="1:5" x14ac:dyDescent="0.35">
      <c r="A1594" s="2">
        <v>43951</v>
      </c>
      <c r="B1594" s="4">
        <v>1085.18</v>
      </c>
      <c r="C1594" s="3">
        <f t="shared" si="48"/>
        <v>-6.5001647929101595E-3</v>
      </c>
      <c r="D1594" s="1">
        <v>48.16</v>
      </c>
      <c r="E1594" s="3">
        <f t="shared" si="49"/>
        <v>-1.1494252873563265E-2</v>
      </c>
    </row>
    <row r="1595" spans="1:5" x14ac:dyDescent="0.35">
      <c r="A1595" s="2">
        <v>43955</v>
      </c>
      <c r="B1595" s="4">
        <v>1062.79</v>
      </c>
      <c r="C1595" s="3">
        <f t="shared" si="48"/>
        <v>-2.0632521793619584E-2</v>
      </c>
      <c r="D1595" s="1">
        <v>46.68</v>
      </c>
      <c r="E1595" s="3">
        <f t="shared" si="49"/>
        <v>-3.0730897009966715E-2</v>
      </c>
    </row>
    <row r="1596" spans="1:5" x14ac:dyDescent="0.35">
      <c r="A1596" s="2">
        <v>43956</v>
      </c>
      <c r="B1596" s="4">
        <v>1063.78</v>
      </c>
      <c r="C1596" s="3">
        <f t="shared" si="48"/>
        <v>9.3151045832197247E-4</v>
      </c>
      <c r="D1596" s="1">
        <v>45.33</v>
      </c>
      <c r="E1596" s="3">
        <f t="shared" si="49"/>
        <v>-2.8920308483290517E-2</v>
      </c>
    </row>
    <row r="1597" spans="1:5" x14ac:dyDescent="0.35">
      <c r="A1597" s="2">
        <v>43957</v>
      </c>
      <c r="B1597" s="4">
        <v>1062.94</v>
      </c>
      <c r="C1597" s="3">
        <f t="shared" si="48"/>
        <v>-7.8963695500941749E-4</v>
      </c>
      <c r="D1597" s="1">
        <v>44.81</v>
      </c>
      <c r="E1597" s="3">
        <f t="shared" si="49"/>
        <v>-1.1471431722920715E-2</v>
      </c>
    </row>
    <row r="1598" spans="1:5" x14ac:dyDescent="0.35">
      <c r="A1598" s="2">
        <v>43958</v>
      </c>
      <c r="B1598" s="4">
        <v>1062.78</v>
      </c>
      <c r="C1598" s="3">
        <f t="shared" si="48"/>
        <v>-1.5052589986272211E-4</v>
      </c>
      <c r="D1598" s="1">
        <v>43.81</v>
      </c>
      <c r="E1598" s="3">
        <f t="shared" si="49"/>
        <v>-2.231644722160232E-2</v>
      </c>
    </row>
    <row r="1599" spans="1:5" x14ac:dyDescent="0.35">
      <c r="A1599" s="2">
        <v>43959</v>
      </c>
      <c r="B1599" s="4">
        <v>1057.68</v>
      </c>
      <c r="C1599" s="3">
        <f t="shared" si="48"/>
        <v>-4.798735392084824E-3</v>
      </c>
      <c r="D1599" s="1">
        <v>44.37</v>
      </c>
      <c r="E1599" s="3">
        <f t="shared" si="49"/>
        <v>1.2782469755763413E-2</v>
      </c>
    </row>
    <row r="1600" spans="1:5" x14ac:dyDescent="0.35">
      <c r="A1600" s="2">
        <v>43962</v>
      </c>
      <c r="B1600" s="4">
        <v>1058.22</v>
      </c>
      <c r="C1600" s="3">
        <f t="shared" si="48"/>
        <v>5.1055139550711332E-4</v>
      </c>
      <c r="D1600" s="1">
        <v>44.37</v>
      </c>
      <c r="E1600" s="3">
        <f t="shared" si="49"/>
        <v>0</v>
      </c>
    </row>
    <row r="1601" spans="1:5" x14ac:dyDescent="0.35">
      <c r="A1601" s="2">
        <v>43963</v>
      </c>
      <c r="B1601" s="4">
        <v>1077.3699999999999</v>
      </c>
      <c r="C1601" s="3">
        <f t="shared" si="48"/>
        <v>1.8096426073973146E-2</v>
      </c>
      <c r="D1601" s="1">
        <v>45.02</v>
      </c>
      <c r="E1601" s="3">
        <f t="shared" si="49"/>
        <v>1.4649537976110114E-2</v>
      </c>
    </row>
    <row r="1602" spans="1:5" x14ac:dyDescent="0.35">
      <c r="A1602" s="2">
        <v>43964</v>
      </c>
      <c r="B1602" s="4">
        <v>1084.3599999999999</v>
      </c>
      <c r="C1602" s="3">
        <f t="shared" si="48"/>
        <v>6.4880217566852701E-3</v>
      </c>
      <c r="D1602" s="1">
        <v>46.03</v>
      </c>
      <c r="E1602" s="3">
        <f t="shared" si="49"/>
        <v>2.2434473567303374E-2</v>
      </c>
    </row>
    <row r="1603" spans="1:5" x14ac:dyDescent="0.35">
      <c r="A1603" s="2">
        <v>43965</v>
      </c>
      <c r="B1603" s="4">
        <v>1074.4100000000001</v>
      </c>
      <c r="C1603" s="3">
        <f t="shared" ref="C1603:C1666" si="50">(B1603-B1602)/B1602</f>
        <v>-9.1759194363493848E-3</v>
      </c>
      <c r="D1603" s="1">
        <v>47.62</v>
      </c>
      <c r="E1603" s="3">
        <f t="shared" ref="E1603:E1666" si="51">(D1603-D1602)/D1602</f>
        <v>3.4542689550293208E-2</v>
      </c>
    </row>
    <row r="1604" spans="1:5" x14ac:dyDescent="0.35">
      <c r="A1604" s="2">
        <v>43966</v>
      </c>
      <c r="B1604" s="4">
        <v>1080.93</v>
      </c>
      <c r="C1604" s="3">
        <f t="shared" si="50"/>
        <v>6.0684468685138649E-3</v>
      </c>
      <c r="D1604" s="1">
        <v>49.64</v>
      </c>
      <c r="E1604" s="3">
        <f t="shared" si="51"/>
        <v>4.2419151616967729E-2</v>
      </c>
    </row>
    <row r="1605" spans="1:5" x14ac:dyDescent="0.35">
      <c r="A1605" s="2">
        <v>43969</v>
      </c>
      <c r="B1605" s="4">
        <v>1103.03</v>
      </c>
      <c r="C1605" s="3">
        <f t="shared" si="50"/>
        <v>2.0445357238674019E-2</v>
      </c>
      <c r="D1605" s="1">
        <v>54.56</v>
      </c>
      <c r="E1605" s="3">
        <f t="shared" si="51"/>
        <v>9.9113618049959745E-2</v>
      </c>
    </row>
    <row r="1606" spans="1:5" x14ac:dyDescent="0.35">
      <c r="A1606" s="2">
        <v>43971</v>
      </c>
      <c r="B1606" s="4">
        <v>1107.1400000000001</v>
      </c>
      <c r="C1606" s="3">
        <f t="shared" si="50"/>
        <v>3.7260999247528421E-3</v>
      </c>
      <c r="D1606" s="1">
        <v>52.71</v>
      </c>
      <c r="E1606" s="3">
        <f t="shared" si="51"/>
        <v>-3.390762463343111E-2</v>
      </c>
    </row>
    <row r="1607" spans="1:5" x14ac:dyDescent="0.35">
      <c r="A1607" s="2">
        <v>43972</v>
      </c>
      <c r="B1607" s="4">
        <v>1110.7</v>
      </c>
      <c r="C1607" s="3">
        <f t="shared" si="50"/>
        <v>3.2154921690119996E-3</v>
      </c>
      <c r="D1607" s="1">
        <v>54.38</v>
      </c>
      <c r="E1607" s="3">
        <f t="shared" si="51"/>
        <v>3.168279263896797E-2</v>
      </c>
    </row>
    <row r="1608" spans="1:5" x14ac:dyDescent="0.35">
      <c r="A1608" s="2">
        <v>43973</v>
      </c>
      <c r="B1608" s="4">
        <v>1114.1400000000001</v>
      </c>
      <c r="C1608" s="3">
        <f t="shared" si="50"/>
        <v>3.0971459439993287E-3</v>
      </c>
      <c r="D1608" s="1">
        <v>55.52</v>
      </c>
      <c r="E1608" s="3">
        <f t="shared" si="51"/>
        <v>2.096358955498346E-2</v>
      </c>
    </row>
    <row r="1609" spans="1:5" x14ac:dyDescent="0.35">
      <c r="A1609" s="2">
        <v>43978</v>
      </c>
      <c r="B1609" s="4">
        <v>1133.73</v>
      </c>
      <c r="C1609" s="3">
        <f t="shared" si="50"/>
        <v>1.758306855511867E-2</v>
      </c>
      <c r="D1609" s="1">
        <v>55.17</v>
      </c>
      <c r="E1609" s="3">
        <f t="shared" si="51"/>
        <v>-6.3040345821325904E-3</v>
      </c>
    </row>
    <row r="1610" spans="1:5" x14ac:dyDescent="0.35">
      <c r="A1610" s="2">
        <v>43979</v>
      </c>
      <c r="B1610" s="4">
        <v>1135.54</v>
      </c>
      <c r="C1610" s="3">
        <f t="shared" si="50"/>
        <v>1.5965000485123843E-3</v>
      </c>
      <c r="D1610" s="1">
        <v>54.2</v>
      </c>
      <c r="E1610" s="3">
        <f t="shared" si="51"/>
        <v>-1.7582019213340561E-2</v>
      </c>
    </row>
    <row r="1611" spans="1:5" x14ac:dyDescent="0.35">
      <c r="A1611" s="2">
        <v>43980</v>
      </c>
      <c r="B1611" s="4">
        <v>1137.9100000000001</v>
      </c>
      <c r="C1611" s="3">
        <f t="shared" si="50"/>
        <v>2.0871127393135586E-3</v>
      </c>
      <c r="D1611" s="1">
        <v>57.19</v>
      </c>
      <c r="E1611" s="3">
        <f t="shared" si="51"/>
        <v>5.516605166051651E-2</v>
      </c>
    </row>
    <row r="1612" spans="1:5" x14ac:dyDescent="0.35">
      <c r="A1612" s="2">
        <v>43983</v>
      </c>
      <c r="B1612" s="4">
        <v>1156.18</v>
      </c>
      <c r="C1612" s="3">
        <f t="shared" si="50"/>
        <v>1.6055751333585239E-2</v>
      </c>
      <c r="D1612" s="1">
        <v>56.23</v>
      </c>
      <c r="E1612" s="3">
        <f t="shared" si="51"/>
        <v>-1.6786151425074329E-2</v>
      </c>
    </row>
    <row r="1613" spans="1:5" x14ac:dyDescent="0.35">
      <c r="A1613" s="2">
        <v>43984</v>
      </c>
      <c r="B1613" s="4">
        <v>1164.75</v>
      </c>
      <c r="C1613" s="3">
        <f t="shared" si="50"/>
        <v>7.4123406390007923E-3</v>
      </c>
      <c r="D1613" s="1">
        <v>55.39</v>
      </c>
      <c r="E1613" s="3">
        <f t="shared" si="51"/>
        <v>-1.4938644851502692E-2</v>
      </c>
    </row>
    <row r="1614" spans="1:5" x14ac:dyDescent="0.35">
      <c r="A1614" s="2">
        <v>43985</v>
      </c>
      <c r="B1614" s="4">
        <v>1175.49</v>
      </c>
      <c r="C1614" s="3">
        <f t="shared" si="50"/>
        <v>9.2208628461043218E-3</v>
      </c>
      <c r="D1614" s="1">
        <v>57.41</v>
      </c>
      <c r="E1614" s="3">
        <f t="shared" si="51"/>
        <v>3.6468676656436105E-2</v>
      </c>
    </row>
    <row r="1615" spans="1:5" x14ac:dyDescent="0.35">
      <c r="A1615" s="2">
        <v>43986</v>
      </c>
      <c r="B1615" s="4">
        <v>1178.7</v>
      </c>
      <c r="C1615" s="3">
        <f t="shared" si="50"/>
        <v>2.7307761018809489E-3</v>
      </c>
      <c r="D1615" s="1">
        <v>60.62</v>
      </c>
      <c r="E1615" s="3">
        <f t="shared" si="51"/>
        <v>5.5913603901759291E-2</v>
      </c>
    </row>
    <row r="1616" spans="1:5" x14ac:dyDescent="0.35">
      <c r="A1616" s="2">
        <v>43987</v>
      </c>
      <c r="B1616" s="4">
        <v>1183.5899999999999</v>
      </c>
      <c r="C1616" s="3">
        <f t="shared" si="50"/>
        <v>4.1486383303638522E-3</v>
      </c>
      <c r="D1616" s="1">
        <v>58.33</v>
      </c>
      <c r="E1616" s="3">
        <f t="shared" si="51"/>
        <v>-3.7776311448366864E-2</v>
      </c>
    </row>
    <row r="1617" spans="1:5" x14ac:dyDescent="0.35">
      <c r="A1617" s="2">
        <v>43990</v>
      </c>
      <c r="B1617" s="4">
        <v>1181.49</v>
      </c>
      <c r="C1617" s="3">
        <f t="shared" si="50"/>
        <v>-1.7742630471699738E-3</v>
      </c>
      <c r="D1617" s="1">
        <v>56.75</v>
      </c>
      <c r="E1617" s="3">
        <f t="shared" si="51"/>
        <v>-2.7087262129264499E-2</v>
      </c>
    </row>
    <row r="1618" spans="1:5" x14ac:dyDescent="0.35">
      <c r="A1618" s="2">
        <v>43991</v>
      </c>
      <c r="B1618" s="4">
        <v>1178.8800000000001</v>
      </c>
      <c r="C1618" s="3">
        <f t="shared" si="50"/>
        <v>-2.2090749815909571E-3</v>
      </c>
      <c r="D1618" s="1">
        <v>57.1</v>
      </c>
      <c r="E1618" s="3">
        <f t="shared" si="51"/>
        <v>6.1674008810572939E-3</v>
      </c>
    </row>
    <row r="1619" spans="1:5" x14ac:dyDescent="0.35">
      <c r="A1619" s="2">
        <v>43992</v>
      </c>
      <c r="B1619" s="4">
        <v>1186.1400000000001</v>
      </c>
      <c r="C1619" s="3">
        <f t="shared" si="50"/>
        <v>6.1583876221498286E-3</v>
      </c>
      <c r="D1619" s="1">
        <v>56.84</v>
      </c>
      <c r="E1619" s="3">
        <f t="shared" si="51"/>
        <v>-4.553415061295937E-3</v>
      </c>
    </row>
    <row r="1620" spans="1:5" x14ac:dyDescent="0.35">
      <c r="A1620" s="2">
        <v>43993</v>
      </c>
      <c r="B1620" s="4">
        <v>1180.58</v>
      </c>
      <c r="C1620" s="3">
        <f t="shared" si="50"/>
        <v>-4.6874736540376116E-3</v>
      </c>
      <c r="D1620" s="1">
        <v>55.26</v>
      </c>
      <c r="E1620" s="3">
        <f t="shared" si="51"/>
        <v>-2.7797325826882571E-2</v>
      </c>
    </row>
    <row r="1621" spans="1:5" x14ac:dyDescent="0.35">
      <c r="A1621" s="2">
        <v>43994</v>
      </c>
      <c r="B1621" s="4">
        <v>1188.0999999999999</v>
      </c>
      <c r="C1621" s="3">
        <f t="shared" si="50"/>
        <v>6.3697504616374856E-3</v>
      </c>
      <c r="D1621" s="1">
        <v>55.92</v>
      </c>
      <c r="E1621" s="3">
        <f t="shared" si="51"/>
        <v>1.1943539630836116E-2</v>
      </c>
    </row>
    <row r="1622" spans="1:5" x14ac:dyDescent="0.35">
      <c r="A1622" s="2">
        <v>43997</v>
      </c>
      <c r="B1622" s="4">
        <v>1186.9000000000001</v>
      </c>
      <c r="C1622" s="3">
        <f t="shared" si="50"/>
        <v>-1.0100159919197191E-3</v>
      </c>
      <c r="D1622" s="1">
        <v>56.66</v>
      </c>
      <c r="E1622" s="3">
        <f t="shared" si="51"/>
        <v>1.323319027181679E-2</v>
      </c>
    </row>
    <row r="1623" spans="1:5" x14ac:dyDescent="0.35">
      <c r="A1623" s="2">
        <v>43998</v>
      </c>
      <c r="B1623" s="4">
        <v>1203.45</v>
      </c>
      <c r="C1623" s="3">
        <f t="shared" si="50"/>
        <v>1.3943887437863301E-2</v>
      </c>
      <c r="D1623" s="1">
        <v>56.71</v>
      </c>
      <c r="E1623" s="3">
        <f t="shared" si="51"/>
        <v>8.8245675961885393E-4</v>
      </c>
    </row>
    <row r="1624" spans="1:5" x14ac:dyDescent="0.35">
      <c r="A1624" s="2">
        <v>43999</v>
      </c>
      <c r="B1624" s="4">
        <v>1203.93</v>
      </c>
      <c r="C1624" s="3">
        <f t="shared" si="50"/>
        <v>3.9885329677179622E-4</v>
      </c>
      <c r="D1624" s="1">
        <v>58.47</v>
      </c>
      <c r="E1624" s="3">
        <f t="shared" si="51"/>
        <v>3.1035090812907742E-2</v>
      </c>
    </row>
    <row r="1625" spans="1:5" x14ac:dyDescent="0.35">
      <c r="A1625" s="2">
        <v>44000</v>
      </c>
      <c r="B1625" s="4">
        <v>1218.6500000000001</v>
      </c>
      <c r="C1625" s="3">
        <f t="shared" si="50"/>
        <v>1.2226624471522453E-2</v>
      </c>
      <c r="D1625" s="1">
        <v>59.08</v>
      </c>
      <c r="E1625" s="3">
        <f t="shared" si="51"/>
        <v>1.043270053018641E-2</v>
      </c>
    </row>
    <row r="1626" spans="1:5" x14ac:dyDescent="0.35">
      <c r="A1626" s="2">
        <v>44001</v>
      </c>
      <c r="B1626" s="4">
        <v>1226.28</v>
      </c>
      <c r="C1626" s="3">
        <f t="shared" si="50"/>
        <v>6.2610265457677602E-3</v>
      </c>
      <c r="D1626" s="1">
        <v>59.26</v>
      </c>
      <c r="E1626" s="3">
        <f t="shared" si="51"/>
        <v>3.0467163168584922E-3</v>
      </c>
    </row>
    <row r="1627" spans="1:5" x14ac:dyDescent="0.35">
      <c r="A1627" s="2">
        <v>44004</v>
      </c>
      <c r="B1627" s="4">
        <v>1243.6300000000001</v>
      </c>
      <c r="C1627" s="3">
        <f t="shared" si="50"/>
        <v>1.4148481586587188E-2</v>
      </c>
      <c r="D1627" s="1">
        <v>60.31</v>
      </c>
      <c r="E1627" s="3">
        <f t="shared" si="51"/>
        <v>1.7718528518393593E-2</v>
      </c>
    </row>
    <row r="1628" spans="1:5" x14ac:dyDescent="0.35">
      <c r="A1628" s="2">
        <v>44005</v>
      </c>
      <c r="B1628" s="4">
        <v>1244.71</v>
      </c>
      <c r="C1628" s="3">
        <f t="shared" si="50"/>
        <v>8.6842549632923545E-4</v>
      </c>
      <c r="D1628" s="1">
        <v>60.62</v>
      </c>
      <c r="E1628" s="3">
        <f t="shared" si="51"/>
        <v>5.1401094345878817E-3</v>
      </c>
    </row>
    <row r="1629" spans="1:5" x14ac:dyDescent="0.35">
      <c r="A1629" s="2">
        <v>44006</v>
      </c>
      <c r="B1629" s="4">
        <v>1236.3</v>
      </c>
      <c r="C1629" s="3">
        <f t="shared" si="50"/>
        <v>-6.7565939054077505E-3</v>
      </c>
      <c r="D1629" s="1">
        <v>62.33</v>
      </c>
      <c r="E1629" s="3">
        <f t="shared" si="51"/>
        <v>2.8208512042230301E-2</v>
      </c>
    </row>
    <row r="1630" spans="1:5" x14ac:dyDescent="0.35">
      <c r="A1630" s="2">
        <v>44007</v>
      </c>
      <c r="B1630" s="4">
        <v>1233.18</v>
      </c>
      <c r="C1630" s="3">
        <f t="shared" si="50"/>
        <v>-2.5236593059936026E-3</v>
      </c>
      <c r="D1630" s="1">
        <v>61.63</v>
      </c>
      <c r="E1630" s="3">
        <f t="shared" si="51"/>
        <v>-1.1230547088079508E-2</v>
      </c>
    </row>
    <row r="1631" spans="1:5" x14ac:dyDescent="0.35">
      <c r="A1631" s="2">
        <v>44008</v>
      </c>
      <c r="B1631" s="4">
        <v>1239.69</v>
      </c>
      <c r="C1631" s="3">
        <f t="shared" si="50"/>
        <v>5.2790346907993892E-3</v>
      </c>
      <c r="D1631" s="1">
        <v>61.32</v>
      </c>
      <c r="E1631" s="3">
        <f t="shared" si="51"/>
        <v>-5.0300178484504665E-3</v>
      </c>
    </row>
    <row r="1632" spans="1:5" x14ac:dyDescent="0.35">
      <c r="A1632" s="2">
        <v>44011</v>
      </c>
      <c r="B1632" s="4">
        <v>1253.81</v>
      </c>
      <c r="C1632" s="3">
        <f t="shared" si="50"/>
        <v>1.1389944260258524E-2</v>
      </c>
      <c r="D1632" s="1">
        <v>59.7</v>
      </c>
      <c r="E1632" s="3">
        <f t="shared" si="51"/>
        <v>-2.6418786692759252E-2</v>
      </c>
    </row>
    <row r="1633" spans="1:5" x14ac:dyDescent="0.35">
      <c r="A1633" s="2">
        <v>44012</v>
      </c>
      <c r="B1633" s="4">
        <v>1263.4000000000001</v>
      </c>
      <c r="C1633" s="3">
        <f t="shared" si="50"/>
        <v>7.6486868026257133E-3</v>
      </c>
      <c r="D1633" s="1">
        <v>59.74</v>
      </c>
      <c r="E1633" s="3">
        <f t="shared" si="51"/>
        <v>6.7001675041874619E-4</v>
      </c>
    </row>
    <row r="1634" spans="1:5" x14ac:dyDescent="0.35">
      <c r="A1634" s="2">
        <v>44013</v>
      </c>
      <c r="B1634" s="4">
        <v>1253.3499999999999</v>
      </c>
      <c r="C1634" s="3">
        <f t="shared" si="50"/>
        <v>-7.9547253443091517E-3</v>
      </c>
      <c r="D1634" s="1">
        <v>58.38</v>
      </c>
      <c r="E1634" s="3">
        <f t="shared" si="51"/>
        <v>-2.2765316370940734E-2</v>
      </c>
    </row>
    <row r="1635" spans="1:5" x14ac:dyDescent="0.35">
      <c r="A1635" s="2">
        <v>44014</v>
      </c>
      <c r="B1635" s="4">
        <v>1273.26</v>
      </c>
      <c r="C1635" s="3">
        <f t="shared" si="50"/>
        <v>1.5885427055491348E-2</v>
      </c>
      <c r="D1635" s="1">
        <v>58.51</v>
      </c>
      <c r="E1635" s="3">
        <f t="shared" si="51"/>
        <v>2.2267899965740913E-3</v>
      </c>
    </row>
    <row r="1636" spans="1:5" x14ac:dyDescent="0.35">
      <c r="A1636" s="2">
        <v>44015</v>
      </c>
      <c r="B1636" s="4">
        <v>1263.96</v>
      </c>
      <c r="C1636" s="3">
        <f t="shared" si="50"/>
        <v>-7.304085575609031E-3</v>
      </c>
      <c r="D1636" s="1">
        <v>59.08</v>
      </c>
      <c r="E1636" s="3">
        <f t="shared" si="51"/>
        <v>9.7419244573577219E-3</v>
      </c>
    </row>
    <row r="1637" spans="1:5" x14ac:dyDescent="0.35">
      <c r="A1637" s="2">
        <v>44018</v>
      </c>
      <c r="B1637" s="4">
        <v>1295.31</v>
      </c>
      <c r="C1637" s="3">
        <f t="shared" si="50"/>
        <v>2.4803000094939642E-2</v>
      </c>
      <c r="D1637" s="1">
        <v>61.23</v>
      </c>
      <c r="E1637" s="3">
        <f t="shared" si="51"/>
        <v>3.6391333784698693E-2</v>
      </c>
    </row>
    <row r="1638" spans="1:5" x14ac:dyDescent="0.35">
      <c r="A1638" s="2">
        <v>44019</v>
      </c>
      <c r="B1638" s="4">
        <v>1302.94</v>
      </c>
      <c r="C1638" s="3">
        <f t="shared" si="50"/>
        <v>5.8904818151640217E-3</v>
      </c>
      <c r="D1638" s="1">
        <v>62.73</v>
      </c>
      <c r="E1638" s="3">
        <f t="shared" si="51"/>
        <v>2.4497795198432142E-2</v>
      </c>
    </row>
    <row r="1639" spans="1:5" x14ac:dyDescent="0.35">
      <c r="A1639" s="2">
        <v>44020</v>
      </c>
      <c r="B1639" s="4">
        <v>1296.1400000000001</v>
      </c>
      <c r="C1639" s="3">
        <f t="shared" si="50"/>
        <v>-5.2189663376670872E-3</v>
      </c>
      <c r="D1639" s="1">
        <v>61.76</v>
      </c>
      <c r="E1639" s="3">
        <f t="shared" si="51"/>
        <v>-1.5463095807428644E-2</v>
      </c>
    </row>
    <row r="1640" spans="1:5" x14ac:dyDescent="0.35">
      <c r="A1640" s="2">
        <v>44021</v>
      </c>
      <c r="B1640" s="4">
        <v>1261.48</v>
      </c>
      <c r="C1640" s="3">
        <f t="shared" si="50"/>
        <v>-2.6740938478868083E-2</v>
      </c>
      <c r="D1640" s="1">
        <v>60.53</v>
      </c>
      <c r="E1640" s="3">
        <f t="shared" si="51"/>
        <v>-1.9915803108808239E-2</v>
      </c>
    </row>
    <row r="1641" spans="1:5" x14ac:dyDescent="0.35">
      <c r="A1641" s="2">
        <v>44022</v>
      </c>
      <c r="B1641" s="4">
        <v>1250.74</v>
      </c>
      <c r="C1641" s="3">
        <f t="shared" si="50"/>
        <v>-8.5138091765228213E-3</v>
      </c>
      <c r="D1641" s="1">
        <v>59.87</v>
      </c>
      <c r="E1641" s="3">
        <f t="shared" si="51"/>
        <v>-1.0903684123575147E-2</v>
      </c>
    </row>
    <row r="1642" spans="1:5" x14ac:dyDescent="0.35">
      <c r="A1642" s="2">
        <v>44025</v>
      </c>
      <c r="B1642" s="4">
        <v>1292.1199999999999</v>
      </c>
      <c r="C1642" s="3">
        <f t="shared" si="50"/>
        <v>3.3084414026895985E-2</v>
      </c>
      <c r="D1642" s="1">
        <v>61.94</v>
      </c>
      <c r="E1642" s="3">
        <f t="shared" si="51"/>
        <v>3.4574912310005014E-2</v>
      </c>
    </row>
    <row r="1643" spans="1:5" x14ac:dyDescent="0.35">
      <c r="A1643" s="2">
        <v>44026</v>
      </c>
      <c r="B1643" s="4">
        <v>1284.99</v>
      </c>
      <c r="C1643" s="3">
        <f t="shared" si="50"/>
        <v>-5.5180633377703943E-3</v>
      </c>
      <c r="D1643" s="1">
        <v>62.33</v>
      </c>
      <c r="E1643" s="3">
        <f t="shared" si="51"/>
        <v>6.2964158863416299E-3</v>
      </c>
    </row>
    <row r="1644" spans="1:5" x14ac:dyDescent="0.35">
      <c r="A1644" s="2">
        <v>44028</v>
      </c>
      <c r="B1644" s="4">
        <v>1297.02</v>
      </c>
      <c r="C1644" s="3">
        <f t="shared" si="50"/>
        <v>9.3619405598486943E-3</v>
      </c>
      <c r="D1644" s="1">
        <v>62.29</v>
      </c>
      <c r="E1644" s="3">
        <f t="shared" si="51"/>
        <v>-6.4174554789024781E-4</v>
      </c>
    </row>
    <row r="1645" spans="1:5" x14ac:dyDescent="0.35">
      <c r="A1645" s="2">
        <v>44029</v>
      </c>
      <c r="B1645" s="4">
        <v>1299.03</v>
      </c>
      <c r="C1645" s="3">
        <f t="shared" si="50"/>
        <v>1.5497062497108686E-3</v>
      </c>
      <c r="D1645" s="1">
        <v>62.24</v>
      </c>
      <c r="E1645" s="3">
        <f t="shared" si="51"/>
        <v>-8.0269706212870702E-4</v>
      </c>
    </row>
    <row r="1646" spans="1:5" x14ac:dyDescent="0.35">
      <c r="A1646" s="2">
        <v>44032</v>
      </c>
      <c r="B1646" s="4">
        <v>1306.31</v>
      </c>
      <c r="C1646" s="3">
        <f t="shared" si="50"/>
        <v>5.604181581641666E-3</v>
      </c>
      <c r="D1646" s="1">
        <v>62.9</v>
      </c>
      <c r="E1646" s="3">
        <f t="shared" si="51"/>
        <v>1.0604113110539791E-2</v>
      </c>
    </row>
    <row r="1647" spans="1:5" x14ac:dyDescent="0.35">
      <c r="A1647" s="2">
        <v>44033</v>
      </c>
      <c r="B1647" s="4">
        <v>1293.95</v>
      </c>
      <c r="C1647" s="3">
        <f t="shared" si="50"/>
        <v>-9.4617663494881762E-3</v>
      </c>
      <c r="D1647" s="1">
        <v>62.37</v>
      </c>
      <c r="E1647" s="3">
        <f t="shared" si="51"/>
        <v>-8.426073131955503E-3</v>
      </c>
    </row>
    <row r="1648" spans="1:5" x14ac:dyDescent="0.35">
      <c r="A1648" s="2">
        <v>44034</v>
      </c>
      <c r="B1648" s="4">
        <v>1294.8800000000001</v>
      </c>
      <c r="C1648" s="3">
        <f t="shared" si="50"/>
        <v>7.1872947177252879E-4</v>
      </c>
      <c r="D1648" s="1">
        <v>62.37</v>
      </c>
      <c r="E1648" s="3">
        <f t="shared" si="51"/>
        <v>0</v>
      </c>
    </row>
    <row r="1649" spans="1:5" x14ac:dyDescent="0.35">
      <c r="A1649" s="2">
        <v>44035</v>
      </c>
      <c r="B1649" s="4">
        <v>1305.28</v>
      </c>
      <c r="C1649" s="3">
        <f t="shared" si="50"/>
        <v>8.0316322748052813E-3</v>
      </c>
      <c r="D1649" s="1">
        <v>64.31</v>
      </c>
      <c r="E1649" s="3">
        <f t="shared" si="51"/>
        <v>3.1104697771364518E-2</v>
      </c>
    </row>
    <row r="1650" spans="1:5" x14ac:dyDescent="0.35">
      <c r="A1650" s="2">
        <v>44036</v>
      </c>
      <c r="B1650" s="4">
        <v>1308.1300000000001</v>
      </c>
      <c r="C1650" s="3">
        <f t="shared" si="50"/>
        <v>2.1834395685218009E-3</v>
      </c>
      <c r="D1650" s="1">
        <v>64.88</v>
      </c>
      <c r="E1650" s="3">
        <f t="shared" si="51"/>
        <v>8.8633183019747024E-3</v>
      </c>
    </row>
    <row r="1651" spans="1:5" x14ac:dyDescent="0.35">
      <c r="A1651" s="2">
        <v>44039</v>
      </c>
      <c r="B1651" s="4">
        <v>1315.05</v>
      </c>
      <c r="C1651" s="3">
        <f t="shared" si="50"/>
        <v>5.2899941137347552E-3</v>
      </c>
      <c r="D1651" s="1">
        <v>65.27</v>
      </c>
      <c r="E1651" s="3">
        <f t="shared" si="51"/>
        <v>6.0110974106042016E-3</v>
      </c>
    </row>
    <row r="1652" spans="1:5" x14ac:dyDescent="0.35">
      <c r="A1652" s="2">
        <v>44040</v>
      </c>
      <c r="B1652" s="4">
        <v>1268.02</v>
      </c>
      <c r="C1652" s="3">
        <f t="shared" si="50"/>
        <v>-3.5762898749096973E-2</v>
      </c>
      <c r="D1652" s="1">
        <v>64.83</v>
      </c>
      <c r="E1652" s="3">
        <f t="shared" si="51"/>
        <v>-6.7412287421479665E-3</v>
      </c>
    </row>
    <row r="1653" spans="1:5" x14ac:dyDescent="0.35">
      <c r="A1653" s="2">
        <v>44041</v>
      </c>
      <c r="B1653" s="4">
        <v>1253.56</v>
      </c>
      <c r="C1653" s="3">
        <f t="shared" si="50"/>
        <v>-1.1403605621362467E-2</v>
      </c>
      <c r="D1653" s="1">
        <v>63.34</v>
      </c>
      <c r="E1653" s="3">
        <f t="shared" si="51"/>
        <v>-2.2983186796236232E-2</v>
      </c>
    </row>
    <row r="1654" spans="1:5" x14ac:dyDescent="0.35">
      <c r="A1654" s="2">
        <v>44042</v>
      </c>
      <c r="B1654" s="4">
        <v>1248.28</v>
      </c>
      <c r="C1654" s="3">
        <f t="shared" si="50"/>
        <v>-4.2120042120041903E-3</v>
      </c>
      <c r="D1654" s="1">
        <v>62.77</v>
      </c>
      <c r="E1654" s="3">
        <f t="shared" si="51"/>
        <v>-8.9990527312914462E-3</v>
      </c>
    </row>
    <row r="1655" spans="1:5" x14ac:dyDescent="0.35">
      <c r="A1655" s="2">
        <v>44047</v>
      </c>
      <c r="B1655" s="4">
        <v>1203.5899999999999</v>
      </c>
      <c r="C1655" s="3">
        <f t="shared" si="50"/>
        <v>-3.5801262537251299E-2</v>
      </c>
      <c r="D1655" s="1">
        <v>56.88</v>
      </c>
      <c r="E1655" s="3">
        <f t="shared" si="51"/>
        <v>-9.3834634379480641E-2</v>
      </c>
    </row>
    <row r="1656" spans="1:5" x14ac:dyDescent="0.35">
      <c r="A1656" s="2">
        <v>44048</v>
      </c>
      <c r="B1656" s="4">
        <v>1205.9000000000001</v>
      </c>
      <c r="C1656" s="3">
        <f t="shared" si="50"/>
        <v>1.9192582191611537E-3</v>
      </c>
      <c r="D1656" s="1">
        <v>55.79</v>
      </c>
      <c r="E1656" s="3">
        <f t="shared" si="51"/>
        <v>-1.9163150492264476E-2</v>
      </c>
    </row>
    <row r="1657" spans="1:5" x14ac:dyDescent="0.35">
      <c r="A1657" s="2">
        <v>44049</v>
      </c>
      <c r="B1657" s="4">
        <v>1140.52</v>
      </c>
      <c r="C1657" s="3">
        <f t="shared" si="50"/>
        <v>-5.4216767559499217E-2</v>
      </c>
      <c r="D1657" s="1">
        <v>54.91</v>
      </c>
      <c r="E1657" s="3">
        <f t="shared" si="51"/>
        <v>-1.5773436099659484E-2</v>
      </c>
    </row>
    <row r="1658" spans="1:5" x14ac:dyDescent="0.35">
      <c r="A1658" s="2">
        <v>44050</v>
      </c>
      <c r="B1658" s="4">
        <v>1171.01</v>
      </c>
      <c r="C1658" s="3">
        <f t="shared" si="50"/>
        <v>2.6733419843580131E-2</v>
      </c>
      <c r="D1658" s="1">
        <v>55</v>
      </c>
      <c r="E1658" s="3">
        <f t="shared" si="51"/>
        <v>1.6390457111637848E-3</v>
      </c>
    </row>
    <row r="1659" spans="1:5" x14ac:dyDescent="0.35">
      <c r="A1659" s="2">
        <v>44053</v>
      </c>
      <c r="B1659" s="4">
        <v>1187.8699999999999</v>
      </c>
      <c r="C1659" s="3">
        <f t="shared" si="50"/>
        <v>1.4397827516417366E-2</v>
      </c>
      <c r="D1659" s="1">
        <v>56.84</v>
      </c>
      <c r="E1659" s="3">
        <f t="shared" si="51"/>
        <v>3.3454545454545515E-2</v>
      </c>
    </row>
    <row r="1660" spans="1:5" x14ac:dyDescent="0.35">
      <c r="A1660" s="2">
        <v>44054</v>
      </c>
      <c r="B1660" s="4">
        <v>1224.47</v>
      </c>
      <c r="C1660" s="3">
        <f t="shared" si="50"/>
        <v>3.0811452431663514E-2</v>
      </c>
      <c r="D1660" s="1">
        <v>57.5</v>
      </c>
      <c r="E1660" s="3">
        <f t="shared" si="51"/>
        <v>1.1611541168191354E-2</v>
      </c>
    </row>
    <row r="1661" spans="1:5" x14ac:dyDescent="0.35">
      <c r="A1661" s="2">
        <v>44055</v>
      </c>
      <c r="B1661" s="4">
        <v>1228.1199999999999</v>
      </c>
      <c r="C1661" s="3">
        <f t="shared" si="50"/>
        <v>2.980881524251197E-3</v>
      </c>
      <c r="D1661" s="1">
        <v>59.04</v>
      </c>
      <c r="E1661" s="3">
        <f t="shared" si="51"/>
        <v>2.678260869565216E-2</v>
      </c>
    </row>
    <row r="1662" spans="1:5" x14ac:dyDescent="0.35">
      <c r="A1662" s="2">
        <v>44056</v>
      </c>
      <c r="B1662" s="4">
        <v>1212.1600000000001</v>
      </c>
      <c r="C1662" s="3">
        <f t="shared" si="50"/>
        <v>-1.299547275510521E-2</v>
      </c>
      <c r="D1662" s="1">
        <v>59.26</v>
      </c>
      <c r="E1662" s="3">
        <f t="shared" si="51"/>
        <v>3.7262872628726095E-3</v>
      </c>
    </row>
    <row r="1663" spans="1:5" x14ac:dyDescent="0.35">
      <c r="A1663" s="2">
        <v>44057</v>
      </c>
      <c r="B1663" s="4">
        <v>1195.71</v>
      </c>
      <c r="C1663" s="3">
        <f t="shared" si="50"/>
        <v>-1.3570815733896551E-2</v>
      </c>
      <c r="D1663" s="1">
        <v>59.04</v>
      </c>
      <c r="E1663" s="3">
        <f t="shared" si="51"/>
        <v>-3.7124535943300519E-3</v>
      </c>
    </row>
    <row r="1664" spans="1:5" x14ac:dyDescent="0.35">
      <c r="A1664" s="2">
        <v>44060</v>
      </c>
      <c r="B1664" s="4">
        <v>1199.0899999999999</v>
      </c>
      <c r="C1664" s="3">
        <f t="shared" si="50"/>
        <v>2.8267723779176234E-3</v>
      </c>
      <c r="D1664" s="1">
        <v>58.73</v>
      </c>
      <c r="E1664" s="3">
        <f t="shared" si="51"/>
        <v>-5.2506775067751067E-3</v>
      </c>
    </row>
    <row r="1665" spans="1:5" x14ac:dyDescent="0.35">
      <c r="A1665" s="2">
        <v>44061</v>
      </c>
      <c r="B1665" s="4">
        <v>1207.2</v>
      </c>
      <c r="C1665" s="3">
        <f t="shared" si="50"/>
        <v>6.7634622922383876E-3</v>
      </c>
      <c r="D1665" s="1">
        <v>58.6</v>
      </c>
      <c r="E1665" s="3">
        <f t="shared" si="51"/>
        <v>-2.2135194959985605E-3</v>
      </c>
    </row>
    <row r="1666" spans="1:5" x14ac:dyDescent="0.35">
      <c r="A1666" s="2">
        <v>44062</v>
      </c>
      <c r="B1666" s="4">
        <v>1239.3</v>
      </c>
      <c r="C1666" s="3">
        <f t="shared" si="50"/>
        <v>2.6590457256461156E-2</v>
      </c>
      <c r="D1666" s="1">
        <v>61.54</v>
      </c>
      <c r="E1666" s="3">
        <f t="shared" si="51"/>
        <v>5.0170648464163782E-2</v>
      </c>
    </row>
    <row r="1667" spans="1:5" x14ac:dyDescent="0.35">
      <c r="A1667" s="2">
        <v>44063</v>
      </c>
      <c r="B1667" s="4">
        <v>1242</v>
      </c>
      <c r="C1667" s="3">
        <f t="shared" ref="C1667:C1730" si="52">(B1667-B1666)/B1666</f>
        <v>2.1786492374728035E-3</v>
      </c>
      <c r="D1667" s="1">
        <v>60.31</v>
      </c>
      <c r="E1667" s="3">
        <f t="shared" ref="E1667:E1730" si="53">(D1667-D1666)/D1666</f>
        <v>-1.9987000324991826E-2</v>
      </c>
    </row>
    <row r="1668" spans="1:5" x14ac:dyDescent="0.35">
      <c r="A1668" s="2">
        <v>44064</v>
      </c>
      <c r="B1668" s="4">
        <v>1225.55</v>
      </c>
      <c r="C1668" s="3">
        <f t="shared" si="52"/>
        <v>-1.3244766505636107E-2</v>
      </c>
      <c r="D1668" s="1">
        <v>59.74</v>
      </c>
      <c r="E1668" s="3">
        <f t="shared" si="53"/>
        <v>-9.4511689603714189E-3</v>
      </c>
    </row>
    <row r="1669" spans="1:5" x14ac:dyDescent="0.35">
      <c r="A1669" s="2">
        <v>44067</v>
      </c>
      <c r="B1669" s="4">
        <v>1227.49</v>
      </c>
      <c r="C1669" s="3">
        <f t="shared" si="52"/>
        <v>1.5829627514177755E-3</v>
      </c>
      <c r="D1669" s="1">
        <v>61.1</v>
      </c>
      <c r="E1669" s="3">
        <f t="shared" si="53"/>
        <v>2.2765316370940734E-2</v>
      </c>
    </row>
    <row r="1670" spans="1:5" x14ac:dyDescent="0.35">
      <c r="A1670" s="2">
        <v>44068</v>
      </c>
      <c r="B1670" s="4">
        <v>1210.95</v>
      </c>
      <c r="C1670" s="3">
        <f t="shared" si="52"/>
        <v>-1.3474651524655976E-2</v>
      </c>
      <c r="D1670" s="1">
        <v>61.14</v>
      </c>
      <c r="E1670" s="3">
        <f t="shared" si="53"/>
        <v>6.5466448445170456E-4</v>
      </c>
    </row>
    <row r="1671" spans="1:5" x14ac:dyDescent="0.35">
      <c r="A1671" s="2">
        <v>44069</v>
      </c>
      <c r="B1671" s="4">
        <v>1219.47</v>
      </c>
      <c r="C1671" s="3">
        <f t="shared" si="52"/>
        <v>7.0357983401461511E-3</v>
      </c>
      <c r="D1671" s="1">
        <v>62.95</v>
      </c>
      <c r="E1671" s="3">
        <f t="shared" si="53"/>
        <v>2.9604187111547307E-2</v>
      </c>
    </row>
    <row r="1672" spans="1:5" x14ac:dyDescent="0.35">
      <c r="A1672" s="2">
        <v>44070</v>
      </c>
      <c r="B1672" s="4">
        <v>1232.0899999999999</v>
      </c>
      <c r="C1672" s="3">
        <f t="shared" si="52"/>
        <v>1.0348758067029029E-2</v>
      </c>
      <c r="D1672" s="1">
        <v>62.46</v>
      </c>
      <c r="E1672" s="3">
        <f t="shared" si="53"/>
        <v>-7.7839555202542012E-3</v>
      </c>
    </row>
    <row r="1673" spans="1:5" x14ac:dyDescent="0.35">
      <c r="A1673" s="2">
        <v>44071</v>
      </c>
      <c r="B1673" s="4">
        <v>1225.99</v>
      </c>
      <c r="C1673" s="3">
        <f t="shared" si="52"/>
        <v>-4.9509370257042173E-3</v>
      </c>
      <c r="D1673" s="1">
        <v>61.32</v>
      </c>
      <c r="E1673" s="3">
        <f t="shared" si="53"/>
        <v>-1.8251681075888579E-2</v>
      </c>
    </row>
    <row r="1674" spans="1:5" x14ac:dyDescent="0.35">
      <c r="A1674" s="2">
        <v>44074</v>
      </c>
      <c r="B1674" s="4">
        <v>1206.98</v>
      </c>
      <c r="C1674" s="3">
        <f t="shared" si="52"/>
        <v>-1.5505836099805048E-2</v>
      </c>
      <c r="D1674" s="1">
        <v>59.61</v>
      </c>
      <c r="E1674" s="3">
        <f t="shared" si="53"/>
        <v>-2.7886497064579269E-2</v>
      </c>
    </row>
    <row r="1675" spans="1:5" x14ac:dyDescent="0.35">
      <c r="A1675" s="2">
        <v>44075</v>
      </c>
      <c r="B1675" s="4">
        <v>1214.27</v>
      </c>
      <c r="C1675" s="3">
        <f t="shared" si="52"/>
        <v>6.0398681005484458E-3</v>
      </c>
      <c r="D1675" s="1">
        <v>59.52</v>
      </c>
      <c r="E1675" s="3">
        <f t="shared" si="53"/>
        <v>-1.5098137896325499E-3</v>
      </c>
    </row>
    <row r="1676" spans="1:5" x14ac:dyDescent="0.35">
      <c r="A1676" s="2">
        <v>44076</v>
      </c>
      <c r="B1676" s="4">
        <v>1214.6099999999999</v>
      </c>
      <c r="C1676" s="3">
        <f t="shared" si="52"/>
        <v>2.8000362357623771E-4</v>
      </c>
      <c r="D1676" s="1">
        <v>59.91</v>
      </c>
      <c r="E1676" s="3">
        <f t="shared" si="53"/>
        <v>6.5524193548385998E-3</v>
      </c>
    </row>
    <row r="1677" spans="1:5" x14ac:dyDescent="0.35">
      <c r="A1677" s="2">
        <v>44077</v>
      </c>
      <c r="B1677" s="4">
        <v>1206.43</v>
      </c>
      <c r="C1677" s="3">
        <f t="shared" si="52"/>
        <v>-6.7346720346447312E-3</v>
      </c>
      <c r="D1677" s="1">
        <v>59.26</v>
      </c>
      <c r="E1677" s="3">
        <f t="shared" si="53"/>
        <v>-1.0849607744950737E-2</v>
      </c>
    </row>
    <row r="1678" spans="1:5" x14ac:dyDescent="0.35">
      <c r="A1678" s="2">
        <v>44078</v>
      </c>
      <c r="B1678" s="4">
        <v>1217.92</v>
      </c>
      <c r="C1678" s="3">
        <f t="shared" si="52"/>
        <v>9.5239674079722891E-3</v>
      </c>
      <c r="D1678" s="1">
        <v>59.52</v>
      </c>
      <c r="E1678" s="3">
        <f t="shared" si="53"/>
        <v>4.3874451569356245E-3</v>
      </c>
    </row>
    <row r="1679" spans="1:5" x14ac:dyDescent="0.35">
      <c r="A1679" s="2">
        <v>44081</v>
      </c>
      <c r="B1679" s="4">
        <v>1232.03</v>
      </c>
      <c r="C1679" s="3">
        <f t="shared" si="52"/>
        <v>1.158532580136618E-2</v>
      </c>
      <c r="D1679" s="1">
        <v>59.48</v>
      </c>
      <c r="E1679" s="3">
        <f t="shared" si="53"/>
        <v>-6.7204301075279318E-4</v>
      </c>
    </row>
    <row r="1680" spans="1:5" x14ac:dyDescent="0.35">
      <c r="A1680" s="2">
        <v>44082</v>
      </c>
      <c r="B1680" s="4">
        <v>1227.32</v>
      </c>
      <c r="C1680" s="3">
        <f t="shared" si="52"/>
        <v>-3.8229588565213807E-3</v>
      </c>
      <c r="D1680" s="1">
        <v>59.34</v>
      </c>
      <c r="E1680" s="3">
        <f t="shared" si="53"/>
        <v>-2.3537323470072878E-3</v>
      </c>
    </row>
    <row r="1681" spans="1:5" x14ac:dyDescent="0.35">
      <c r="A1681" s="2">
        <v>44083</v>
      </c>
      <c r="B1681" s="4">
        <v>1238.78</v>
      </c>
      <c r="C1681" s="3">
        <f t="shared" si="52"/>
        <v>9.3374181142652588E-3</v>
      </c>
      <c r="D1681" s="1">
        <v>59.91</v>
      </c>
      <c r="E1681" s="3">
        <f t="shared" si="53"/>
        <v>9.6056622851363859E-3</v>
      </c>
    </row>
    <row r="1682" spans="1:5" x14ac:dyDescent="0.35">
      <c r="A1682" s="2">
        <v>44084</v>
      </c>
      <c r="B1682" s="4">
        <v>1238.1400000000001</v>
      </c>
      <c r="C1682" s="3">
        <f t="shared" si="52"/>
        <v>-5.1663733673442639E-4</v>
      </c>
      <c r="D1682" s="1">
        <v>59.48</v>
      </c>
      <c r="E1682" s="3">
        <f t="shared" si="53"/>
        <v>-7.1774328158904985E-3</v>
      </c>
    </row>
    <row r="1683" spans="1:5" x14ac:dyDescent="0.35">
      <c r="A1683" s="2">
        <v>44085</v>
      </c>
      <c r="B1683" s="4">
        <v>1241.93</v>
      </c>
      <c r="C1683" s="3">
        <f t="shared" si="52"/>
        <v>3.0610431776697008E-3</v>
      </c>
      <c r="D1683" s="1">
        <v>60.88</v>
      </c>
      <c r="E1683" s="3">
        <f t="shared" si="53"/>
        <v>2.3537323470074072E-2</v>
      </c>
    </row>
    <row r="1684" spans="1:5" x14ac:dyDescent="0.35">
      <c r="A1684" s="2">
        <v>44088</v>
      </c>
      <c r="B1684" s="4">
        <v>1248.5</v>
      </c>
      <c r="C1684" s="3">
        <f t="shared" si="52"/>
        <v>5.2901532292479736E-3</v>
      </c>
      <c r="D1684" s="1">
        <v>61.76</v>
      </c>
      <c r="E1684" s="3">
        <f t="shared" si="53"/>
        <v>1.4454664914585996E-2</v>
      </c>
    </row>
    <row r="1685" spans="1:5" x14ac:dyDescent="0.35">
      <c r="A1685" s="2">
        <v>44089</v>
      </c>
      <c r="B1685" s="4">
        <v>1253.1400000000001</v>
      </c>
      <c r="C1685" s="3">
        <f t="shared" si="52"/>
        <v>3.7164597517021225E-3</v>
      </c>
      <c r="D1685" s="1">
        <v>61.58</v>
      </c>
      <c r="E1685" s="3">
        <f t="shared" si="53"/>
        <v>-2.914507772020721E-3</v>
      </c>
    </row>
    <row r="1686" spans="1:5" x14ac:dyDescent="0.35">
      <c r="A1686" s="2">
        <v>44090</v>
      </c>
      <c r="B1686" s="4">
        <v>1252.3800000000001</v>
      </c>
      <c r="C1686" s="3">
        <f t="shared" si="52"/>
        <v>-6.0647653095423565E-4</v>
      </c>
      <c r="D1686" s="1">
        <v>61.14</v>
      </c>
      <c r="E1686" s="3">
        <f t="shared" si="53"/>
        <v>-7.1451770055212362E-3</v>
      </c>
    </row>
    <row r="1687" spans="1:5" x14ac:dyDescent="0.35">
      <c r="A1687" s="2">
        <v>44091</v>
      </c>
      <c r="B1687" s="4">
        <v>1257.72</v>
      </c>
      <c r="C1687" s="3">
        <f t="shared" si="52"/>
        <v>4.263881569491622E-3</v>
      </c>
      <c r="D1687" s="1">
        <v>61.67</v>
      </c>
      <c r="E1687" s="3">
        <f t="shared" si="53"/>
        <v>8.6686293752044671E-3</v>
      </c>
    </row>
    <row r="1688" spans="1:5" x14ac:dyDescent="0.35">
      <c r="A1688" s="2">
        <v>44092</v>
      </c>
      <c r="B1688" s="4">
        <v>1260.54</v>
      </c>
      <c r="C1688" s="3">
        <f t="shared" si="52"/>
        <v>2.2421524663676622E-3</v>
      </c>
      <c r="D1688" s="1">
        <v>61.63</v>
      </c>
      <c r="E1688" s="3">
        <f t="shared" si="53"/>
        <v>-6.4861358845466426E-4</v>
      </c>
    </row>
    <row r="1689" spans="1:5" x14ac:dyDescent="0.35">
      <c r="A1689" s="2">
        <v>44095</v>
      </c>
      <c r="B1689" s="4">
        <v>1235.3800000000001</v>
      </c>
      <c r="C1689" s="3">
        <f t="shared" si="52"/>
        <v>-1.9959699811191913E-2</v>
      </c>
      <c r="D1689" s="1">
        <v>60.44</v>
      </c>
      <c r="E1689" s="3">
        <f t="shared" si="53"/>
        <v>-1.9308778192438824E-2</v>
      </c>
    </row>
    <row r="1690" spans="1:5" x14ac:dyDescent="0.35">
      <c r="A1690" s="2">
        <v>44096</v>
      </c>
      <c r="B1690" s="4">
        <v>1247.22</v>
      </c>
      <c r="C1690" s="3">
        <f t="shared" si="52"/>
        <v>9.5840955819261418E-3</v>
      </c>
      <c r="D1690" s="1">
        <v>60.62</v>
      </c>
      <c r="E1690" s="3">
        <f t="shared" si="53"/>
        <v>2.9781601588352038E-3</v>
      </c>
    </row>
    <row r="1691" spans="1:5" x14ac:dyDescent="0.35">
      <c r="A1691" s="2">
        <v>44097</v>
      </c>
      <c r="B1691" s="4">
        <v>1256</v>
      </c>
      <c r="C1691" s="3">
        <f t="shared" si="52"/>
        <v>7.0396561953784999E-3</v>
      </c>
      <c r="D1691" s="1">
        <v>60.18</v>
      </c>
      <c r="E1691" s="3">
        <f t="shared" si="53"/>
        <v>-7.2583305839656505E-3</v>
      </c>
    </row>
    <row r="1692" spans="1:5" x14ac:dyDescent="0.35">
      <c r="A1692" s="2">
        <v>44098</v>
      </c>
      <c r="B1692" s="4">
        <v>1274.1500000000001</v>
      </c>
      <c r="C1692" s="3">
        <f t="shared" si="52"/>
        <v>1.4450636942675232E-2</v>
      </c>
      <c r="D1692" s="1">
        <v>60.62</v>
      </c>
      <c r="E1692" s="3">
        <f t="shared" si="53"/>
        <v>7.3113991359255188E-3</v>
      </c>
    </row>
    <row r="1693" spans="1:5" x14ac:dyDescent="0.35">
      <c r="A1693" s="2">
        <v>44099</v>
      </c>
      <c r="B1693" s="4">
        <v>1279.58</v>
      </c>
      <c r="C1693" s="3">
        <f t="shared" si="52"/>
        <v>4.2616646391710833E-3</v>
      </c>
      <c r="D1693" s="1">
        <v>60.79</v>
      </c>
      <c r="E1693" s="3">
        <f t="shared" si="53"/>
        <v>2.8043549983504078E-3</v>
      </c>
    </row>
    <row r="1694" spans="1:5" x14ac:dyDescent="0.35">
      <c r="A1694" s="2">
        <v>44102</v>
      </c>
      <c r="B1694" s="4">
        <v>1279.05</v>
      </c>
      <c r="C1694" s="3">
        <f t="shared" si="52"/>
        <v>-4.1419840885288358E-4</v>
      </c>
      <c r="D1694" s="1">
        <v>60.09</v>
      </c>
      <c r="E1694" s="3">
        <f t="shared" si="53"/>
        <v>-1.151505181773311E-2</v>
      </c>
    </row>
    <row r="1695" spans="1:5" x14ac:dyDescent="0.35">
      <c r="A1695" s="2">
        <v>44103</v>
      </c>
      <c r="B1695" s="4">
        <v>1284.58</v>
      </c>
      <c r="C1695" s="3">
        <f t="shared" si="52"/>
        <v>4.3235213635119604E-3</v>
      </c>
      <c r="D1695" s="1">
        <v>60.35</v>
      </c>
      <c r="E1695" s="3">
        <f t="shared" si="53"/>
        <v>4.326843068730205E-3</v>
      </c>
    </row>
    <row r="1696" spans="1:5" x14ac:dyDescent="0.35">
      <c r="A1696" s="2">
        <v>44104</v>
      </c>
      <c r="B1696" s="4">
        <v>1308.3</v>
      </c>
      <c r="C1696" s="3">
        <f t="shared" si="52"/>
        <v>1.8465179280387385E-2</v>
      </c>
      <c r="D1696" s="1">
        <v>61.14</v>
      </c>
      <c r="E1696" s="3">
        <f t="shared" si="53"/>
        <v>1.3090306545153259E-2</v>
      </c>
    </row>
    <row r="1697" spans="1:5" x14ac:dyDescent="0.35">
      <c r="A1697" s="2">
        <v>44105</v>
      </c>
      <c r="B1697" s="4">
        <v>1303.52</v>
      </c>
      <c r="C1697" s="3">
        <f t="shared" si="52"/>
        <v>-3.653596269968641E-3</v>
      </c>
      <c r="D1697" s="1">
        <v>61.41</v>
      </c>
      <c r="E1697" s="3">
        <f t="shared" si="53"/>
        <v>4.4160942100097481E-3</v>
      </c>
    </row>
    <row r="1698" spans="1:5" x14ac:dyDescent="0.35">
      <c r="A1698" s="2">
        <v>44106</v>
      </c>
      <c r="B1698" s="4">
        <v>1306.1199999999999</v>
      </c>
      <c r="C1698" s="3">
        <f t="shared" si="52"/>
        <v>1.9945992389836052E-3</v>
      </c>
      <c r="D1698" s="1">
        <v>60.93</v>
      </c>
      <c r="E1698" s="3">
        <f t="shared" si="53"/>
        <v>-7.8163165608206627E-3</v>
      </c>
    </row>
    <row r="1699" spans="1:5" x14ac:dyDescent="0.35">
      <c r="A1699" s="2">
        <v>44109</v>
      </c>
      <c r="B1699" s="4">
        <v>1327.84</v>
      </c>
      <c r="C1699" s="3">
        <f t="shared" si="52"/>
        <v>1.662940618013661E-2</v>
      </c>
      <c r="D1699" s="1">
        <v>61.76</v>
      </c>
      <c r="E1699" s="3">
        <f t="shared" si="53"/>
        <v>1.3622189397669428E-2</v>
      </c>
    </row>
    <row r="1700" spans="1:5" x14ac:dyDescent="0.35">
      <c r="A1700" s="2">
        <v>44110</v>
      </c>
      <c r="B1700" s="4">
        <v>1323.89</v>
      </c>
      <c r="C1700" s="3">
        <f t="shared" si="52"/>
        <v>-2.9747559946980196E-3</v>
      </c>
      <c r="D1700" s="1">
        <v>61.01</v>
      </c>
      <c r="E1700" s="3">
        <f t="shared" si="53"/>
        <v>-1.2143782383419689E-2</v>
      </c>
    </row>
    <row r="1701" spans="1:5" x14ac:dyDescent="0.35">
      <c r="A1701" s="2">
        <v>44111</v>
      </c>
      <c r="B1701" s="4">
        <v>1325.46</v>
      </c>
      <c r="C1701" s="3">
        <f t="shared" si="52"/>
        <v>1.1858991305923727E-3</v>
      </c>
      <c r="D1701" s="1">
        <v>60.53</v>
      </c>
      <c r="E1701" s="3">
        <f t="shared" si="53"/>
        <v>-7.8675626946401716E-3</v>
      </c>
    </row>
    <row r="1702" spans="1:5" x14ac:dyDescent="0.35">
      <c r="A1702" s="2">
        <v>44112</v>
      </c>
      <c r="B1702" s="4">
        <v>1325.79</v>
      </c>
      <c r="C1702" s="3">
        <f t="shared" si="52"/>
        <v>2.489701688469869E-4</v>
      </c>
      <c r="D1702" s="1">
        <v>60.84</v>
      </c>
      <c r="E1702" s="3">
        <f t="shared" si="53"/>
        <v>5.1214273913762149E-3</v>
      </c>
    </row>
    <row r="1703" spans="1:5" x14ac:dyDescent="0.35">
      <c r="A1703" s="2">
        <v>44113</v>
      </c>
      <c r="B1703" s="4">
        <v>1343.83</v>
      </c>
      <c r="C1703" s="3">
        <f t="shared" si="52"/>
        <v>1.3606981497823911E-2</v>
      </c>
      <c r="D1703" s="1">
        <v>61.5</v>
      </c>
      <c r="E1703" s="3">
        <f t="shared" si="53"/>
        <v>1.084812623274156E-2</v>
      </c>
    </row>
    <row r="1704" spans="1:5" x14ac:dyDescent="0.35">
      <c r="A1704" s="2">
        <v>44116</v>
      </c>
      <c r="B1704" s="4">
        <v>1363.34</v>
      </c>
      <c r="C1704" s="3">
        <f t="shared" si="52"/>
        <v>1.4518205427769876E-2</v>
      </c>
      <c r="D1704" s="1">
        <v>61.5</v>
      </c>
      <c r="E1704" s="3">
        <f t="shared" si="53"/>
        <v>0</v>
      </c>
    </row>
    <row r="1705" spans="1:5" x14ac:dyDescent="0.35">
      <c r="A1705" s="2">
        <v>44117</v>
      </c>
      <c r="B1705" s="4">
        <v>1360.44</v>
      </c>
      <c r="C1705" s="3">
        <f t="shared" si="52"/>
        <v>-2.1271289626944591E-3</v>
      </c>
      <c r="D1705" s="1">
        <v>60.49</v>
      </c>
      <c r="E1705" s="3">
        <f t="shared" si="53"/>
        <v>-1.6422764227642245E-2</v>
      </c>
    </row>
    <row r="1706" spans="1:5" x14ac:dyDescent="0.35">
      <c r="A1706" s="2">
        <v>44118</v>
      </c>
      <c r="B1706" s="4">
        <v>1372.35</v>
      </c>
      <c r="C1706" s="3">
        <f t="shared" si="52"/>
        <v>8.7545205962775673E-3</v>
      </c>
      <c r="D1706" s="1">
        <v>60.62</v>
      </c>
      <c r="E1706" s="3">
        <f t="shared" si="53"/>
        <v>2.1491155562902205E-3</v>
      </c>
    </row>
    <row r="1707" spans="1:5" x14ac:dyDescent="0.35">
      <c r="A1707" s="2">
        <v>44119</v>
      </c>
      <c r="B1707" s="4">
        <v>1365.99</v>
      </c>
      <c r="C1707" s="3">
        <f t="shared" si="52"/>
        <v>-4.6343862717236131E-3</v>
      </c>
      <c r="D1707" s="1">
        <v>61.01</v>
      </c>
      <c r="E1707" s="3">
        <f t="shared" si="53"/>
        <v>6.433520290333233E-3</v>
      </c>
    </row>
    <row r="1708" spans="1:5" x14ac:dyDescent="0.35">
      <c r="A1708" s="2">
        <v>44120</v>
      </c>
      <c r="B1708" s="4">
        <v>1380.46</v>
      </c>
      <c r="C1708" s="3">
        <f t="shared" si="52"/>
        <v>1.0593049729500236E-2</v>
      </c>
      <c r="D1708" s="1">
        <v>61.23</v>
      </c>
      <c r="E1708" s="3">
        <f t="shared" si="53"/>
        <v>3.605966235043417E-3</v>
      </c>
    </row>
    <row r="1709" spans="1:5" x14ac:dyDescent="0.35">
      <c r="A1709" s="2">
        <v>44123</v>
      </c>
      <c r="B1709" s="4">
        <v>1396.68</v>
      </c>
      <c r="C1709" s="3">
        <f t="shared" si="52"/>
        <v>1.1749706619532639E-2</v>
      </c>
      <c r="D1709" s="1">
        <v>60.27</v>
      </c>
      <c r="E1709" s="3">
        <f t="shared" si="53"/>
        <v>-1.5678588926996469E-2</v>
      </c>
    </row>
    <row r="1710" spans="1:5" x14ac:dyDescent="0.35">
      <c r="A1710" s="2">
        <v>44124</v>
      </c>
      <c r="B1710" s="4">
        <v>1406.7</v>
      </c>
      <c r="C1710" s="3">
        <f t="shared" si="52"/>
        <v>7.1741558553140173E-3</v>
      </c>
      <c r="D1710" s="1">
        <v>60.88</v>
      </c>
      <c r="E1710" s="3">
        <f t="shared" si="53"/>
        <v>1.0121121619379449E-2</v>
      </c>
    </row>
    <row r="1711" spans="1:5" x14ac:dyDescent="0.35">
      <c r="A1711" s="2">
        <v>44125</v>
      </c>
      <c r="B1711" s="4">
        <v>1404.28</v>
      </c>
      <c r="C1711" s="3">
        <f t="shared" si="52"/>
        <v>-1.7203383806071464E-3</v>
      </c>
      <c r="D1711" s="1">
        <v>61.63</v>
      </c>
      <c r="E1711" s="3">
        <f t="shared" si="53"/>
        <v>1.2319316688567674E-2</v>
      </c>
    </row>
    <row r="1712" spans="1:5" x14ac:dyDescent="0.35">
      <c r="A1712" s="2">
        <v>44126</v>
      </c>
      <c r="B1712" s="4">
        <v>1390.37</v>
      </c>
      <c r="C1712" s="3">
        <f t="shared" si="52"/>
        <v>-9.9054319651352175E-3</v>
      </c>
      <c r="D1712" s="1">
        <v>64.09</v>
      </c>
      <c r="E1712" s="3">
        <f t="shared" si="53"/>
        <v>3.991562550705826E-2</v>
      </c>
    </row>
    <row r="1713" spans="1:5" x14ac:dyDescent="0.35">
      <c r="A1713" s="2">
        <v>44127</v>
      </c>
      <c r="B1713" s="4">
        <v>1378</v>
      </c>
      <c r="C1713" s="3">
        <f t="shared" si="52"/>
        <v>-8.8969123326883438E-3</v>
      </c>
      <c r="D1713" s="1">
        <v>61.67</v>
      </c>
      <c r="E1713" s="3">
        <f t="shared" si="53"/>
        <v>-3.7759400842565169E-2</v>
      </c>
    </row>
    <row r="1714" spans="1:5" x14ac:dyDescent="0.35">
      <c r="A1714" s="2">
        <v>44130</v>
      </c>
      <c r="B1714" s="4">
        <v>1315.78</v>
      </c>
      <c r="C1714" s="3">
        <f t="shared" si="52"/>
        <v>-4.5152394775036304E-2</v>
      </c>
      <c r="D1714" s="1">
        <v>61.67</v>
      </c>
      <c r="E1714" s="3">
        <f t="shared" si="53"/>
        <v>0</v>
      </c>
    </row>
    <row r="1715" spans="1:5" x14ac:dyDescent="0.35">
      <c r="A1715" s="2">
        <v>44131</v>
      </c>
      <c r="B1715" s="4">
        <v>1327.66</v>
      </c>
      <c r="C1715" s="3">
        <f t="shared" si="52"/>
        <v>9.0288650078281397E-3</v>
      </c>
      <c r="D1715" s="1">
        <v>62.02</v>
      </c>
      <c r="E1715" s="3">
        <f t="shared" si="53"/>
        <v>5.6753688989784569E-3</v>
      </c>
    </row>
    <row r="1716" spans="1:5" x14ac:dyDescent="0.35">
      <c r="A1716" s="2">
        <v>44132</v>
      </c>
      <c r="B1716" s="4">
        <v>1304.44</v>
      </c>
      <c r="C1716" s="3">
        <f t="shared" si="52"/>
        <v>-1.7489417471340574E-2</v>
      </c>
      <c r="D1716" s="1">
        <v>60.18</v>
      </c>
      <c r="E1716" s="3">
        <f t="shared" si="53"/>
        <v>-2.9667849080941684E-2</v>
      </c>
    </row>
    <row r="1717" spans="1:5" x14ac:dyDescent="0.35">
      <c r="A1717" s="2">
        <v>44134</v>
      </c>
      <c r="B1717" s="4">
        <v>1285.0899999999999</v>
      </c>
      <c r="C1717" s="3">
        <f t="shared" si="52"/>
        <v>-1.4833951734077562E-2</v>
      </c>
      <c r="D1717" s="1">
        <v>58.68</v>
      </c>
      <c r="E1717" s="3">
        <f t="shared" si="53"/>
        <v>-2.4925224327018942E-2</v>
      </c>
    </row>
    <row r="1718" spans="1:5" x14ac:dyDescent="0.35">
      <c r="A1718" s="2">
        <v>44137</v>
      </c>
      <c r="B1718" s="4">
        <v>1306.49</v>
      </c>
      <c r="C1718" s="3">
        <f t="shared" si="52"/>
        <v>1.6652530172984067E-2</v>
      </c>
      <c r="D1718" s="1">
        <v>59.04</v>
      </c>
      <c r="E1718" s="3">
        <f t="shared" si="53"/>
        <v>6.1349693251533648E-3</v>
      </c>
    </row>
    <row r="1719" spans="1:5" x14ac:dyDescent="0.35">
      <c r="A1719" s="2">
        <v>44138</v>
      </c>
      <c r="B1719" s="4">
        <v>1318.71</v>
      </c>
      <c r="C1719" s="3">
        <f t="shared" si="52"/>
        <v>9.3533054213962817E-3</v>
      </c>
      <c r="D1719" s="1">
        <v>59.91</v>
      </c>
      <c r="E1719" s="3">
        <f t="shared" si="53"/>
        <v>1.4735772357723534E-2</v>
      </c>
    </row>
    <row r="1720" spans="1:5" x14ac:dyDescent="0.35">
      <c r="A1720" s="2">
        <v>44139</v>
      </c>
      <c r="B1720" s="4">
        <v>1339.57</v>
      </c>
      <c r="C1720" s="3">
        <f t="shared" si="52"/>
        <v>1.5818489281191391E-2</v>
      </c>
      <c r="D1720" s="1">
        <v>60.62</v>
      </c>
      <c r="E1720" s="3">
        <f t="shared" si="53"/>
        <v>1.1851109998330844E-2</v>
      </c>
    </row>
    <row r="1721" spans="1:5" x14ac:dyDescent="0.35">
      <c r="A1721" s="2">
        <v>44140</v>
      </c>
      <c r="B1721" s="4">
        <v>1355.73</v>
      </c>
      <c r="C1721" s="3">
        <f t="shared" si="52"/>
        <v>1.2063572638981227E-2</v>
      </c>
      <c r="D1721" s="1">
        <v>60.62</v>
      </c>
      <c r="E1721" s="3">
        <f t="shared" si="53"/>
        <v>0</v>
      </c>
    </row>
    <row r="1722" spans="1:5" x14ac:dyDescent="0.35">
      <c r="A1722" s="2">
        <v>44141</v>
      </c>
      <c r="B1722" s="4">
        <v>1369.4</v>
      </c>
      <c r="C1722" s="3">
        <f t="shared" si="52"/>
        <v>1.0083128646559471E-2</v>
      </c>
      <c r="D1722" s="1">
        <v>61.5</v>
      </c>
      <c r="E1722" s="3">
        <f t="shared" si="53"/>
        <v>1.4516661167931419E-2</v>
      </c>
    </row>
    <row r="1723" spans="1:5" x14ac:dyDescent="0.35">
      <c r="A1723" s="2">
        <v>44144</v>
      </c>
      <c r="B1723" s="4">
        <v>1408.61</v>
      </c>
      <c r="C1723" s="3">
        <f t="shared" si="52"/>
        <v>2.863297794654579E-2</v>
      </c>
      <c r="D1723" s="1">
        <v>61.85</v>
      </c>
      <c r="E1723" s="3">
        <f t="shared" si="53"/>
        <v>5.6910569105691287E-3</v>
      </c>
    </row>
    <row r="1724" spans="1:5" x14ac:dyDescent="0.35">
      <c r="A1724" s="2">
        <v>44145</v>
      </c>
      <c r="B1724" s="4">
        <v>1418.11</v>
      </c>
      <c r="C1724" s="3">
        <f t="shared" si="52"/>
        <v>6.7442372267696527E-3</v>
      </c>
      <c r="D1724" s="1">
        <v>60.62</v>
      </c>
      <c r="E1724" s="3">
        <f t="shared" si="53"/>
        <v>-1.9886822958771283E-2</v>
      </c>
    </row>
    <row r="1725" spans="1:5" x14ac:dyDescent="0.35">
      <c r="A1725" s="2">
        <v>44146</v>
      </c>
      <c r="B1725" s="4">
        <v>1452.68</v>
      </c>
      <c r="C1725" s="3">
        <f t="shared" si="52"/>
        <v>2.4377516553723031E-2</v>
      </c>
      <c r="D1725" s="1">
        <v>60.62</v>
      </c>
      <c r="E1725" s="3">
        <f t="shared" si="53"/>
        <v>0</v>
      </c>
    </row>
    <row r="1726" spans="1:5" x14ac:dyDescent="0.35">
      <c r="A1726" s="2">
        <v>44147</v>
      </c>
      <c r="B1726" s="4">
        <v>1439.44</v>
      </c>
      <c r="C1726" s="3">
        <f t="shared" si="52"/>
        <v>-9.1141889473249499E-3</v>
      </c>
      <c r="D1726" s="1">
        <v>60.18</v>
      </c>
      <c r="E1726" s="3">
        <f t="shared" si="53"/>
        <v>-7.2583305839656505E-3</v>
      </c>
    </row>
    <row r="1727" spans="1:5" x14ac:dyDescent="0.35">
      <c r="A1727" s="2">
        <v>44148</v>
      </c>
      <c r="B1727" s="4">
        <v>1464.57</v>
      </c>
      <c r="C1727" s="3">
        <f t="shared" si="52"/>
        <v>1.7458178180403409E-2</v>
      </c>
      <c r="D1727" s="1">
        <v>60.53</v>
      </c>
      <c r="E1727" s="3">
        <f t="shared" si="53"/>
        <v>5.8158856763044437E-3</v>
      </c>
    </row>
    <row r="1728" spans="1:5" x14ac:dyDescent="0.35">
      <c r="A1728" s="2">
        <v>44151</v>
      </c>
      <c r="B1728" s="4">
        <v>1469.04</v>
      </c>
      <c r="C1728" s="3">
        <f t="shared" si="52"/>
        <v>3.052090374649233E-3</v>
      </c>
      <c r="D1728" s="1">
        <v>60.4</v>
      </c>
      <c r="E1728" s="3">
        <f t="shared" si="53"/>
        <v>-2.1476953576739228E-3</v>
      </c>
    </row>
    <row r="1729" spans="1:5" x14ac:dyDescent="0.35">
      <c r="A1729" s="2">
        <v>44152</v>
      </c>
      <c r="B1729" s="4">
        <v>1432.71</v>
      </c>
      <c r="C1729" s="3">
        <f t="shared" si="52"/>
        <v>-2.4730436203234715E-2</v>
      </c>
      <c r="D1729" s="1">
        <v>61.45</v>
      </c>
      <c r="E1729" s="3">
        <f t="shared" si="53"/>
        <v>1.7384105960264972E-2</v>
      </c>
    </row>
    <row r="1730" spans="1:5" x14ac:dyDescent="0.35">
      <c r="A1730" s="2">
        <v>44153</v>
      </c>
      <c r="B1730" s="4">
        <v>1467.96</v>
      </c>
      <c r="C1730" s="3">
        <f t="shared" si="52"/>
        <v>2.4603723014427203E-2</v>
      </c>
      <c r="D1730" s="1">
        <v>62.07</v>
      </c>
      <c r="E1730" s="3">
        <f t="shared" si="53"/>
        <v>1.0089503661513384E-2</v>
      </c>
    </row>
    <row r="1731" spans="1:5" x14ac:dyDescent="0.35">
      <c r="A1731" s="2">
        <v>44154</v>
      </c>
      <c r="B1731" s="4">
        <v>1486.61</v>
      </c>
      <c r="C1731" s="3">
        <f t="shared" ref="C1731:C1794" si="54">(B1731-B1730)/B1730</f>
        <v>1.2704705850295555E-2</v>
      </c>
      <c r="D1731" s="1">
        <v>61.5</v>
      </c>
      <c r="E1731" s="3">
        <f t="shared" ref="E1731:E1794" si="55">(D1731-D1730)/D1730</f>
        <v>-9.1831802803286657E-3</v>
      </c>
    </row>
    <row r="1732" spans="1:5" x14ac:dyDescent="0.35">
      <c r="A1732" s="2">
        <v>44155</v>
      </c>
      <c r="B1732" s="4">
        <v>1500.81</v>
      </c>
      <c r="C1732" s="3">
        <f t="shared" si="54"/>
        <v>9.5519335938814131E-3</v>
      </c>
      <c r="D1732" s="1">
        <v>61.14</v>
      </c>
      <c r="E1732" s="3">
        <f t="shared" si="55"/>
        <v>-5.8536585365853563E-3</v>
      </c>
    </row>
    <row r="1733" spans="1:5" x14ac:dyDescent="0.35">
      <c r="A1733" s="2">
        <v>44158</v>
      </c>
      <c r="B1733" s="4">
        <v>1493.81</v>
      </c>
      <c r="C1733" s="3">
        <f t="shared" si="54"/>
        <v>-4.6641480267322318E-3</v>
      </c>
      <c r="D1733" s="1">
        <v>61.1</v>
      </c>
      <c r="E1733" s="3">
        <f t="shared" si="55"/>
        <v>-6.5423617926069916E-4</v>
      </c>
    </row>
    <row r="1734" spans="1:5" x14ac:dyDescent="0.35">
      <c r="A1734" s="2">
        <v>44159</v>
      </c>
      <c r="B1734" s="4">
        <v>1501.3</v>
      </c>
      <c r="C1734" s="3">
        <f t="shared" si="54"/>
        <v>5.0140245412736619E-3</v>
      </c>
      <c r="D1734" s="1">
        <v>60.31</v>
      </c>
      <c r="E1734" s="3">
        <f t="shared" si="55"/>
        <v>-1.2929623567921426E-2</v>
      </c>
    </row>
    <row r="1735" spans="1:5" x14ac:dyDescent="0.35">
      <c r="A1735" s="2">
        <v>44160</v>
      </c>
      <c r="B1735" s="4">
        <v>1504.28</v>
      </c>
      <c r="C1735" s="3">
        <f t="shared" si="54"/>
        <v>1.984946379804182E-3</v>
      </c>
      <c r="D1735" s="1">
        <v>61.06</v>
      </c>
      <c r="E1735" s="3">
        <f t="shared" si="55"/>
        <v>1.243574863206765E-2</v>
      </c>
    </row>
    <row r="1736" spans="1:5" x14ac:dyDescent="0.35">
      <c r="A1736" s="2">
        <v>44161</v>
      </c>
      <c r="B1736" s="4">
        <v>1523.72</v>
      </c>
      <c r="C1736" s="3">
        <f t="shared" si="54"/>
        <v>1.2923126013774069E-2</v>
      </c>
      <c r="D1736" s="1">
        <v>61.76</v>
      </c>
      <c r="E1736" s="3">
        <f t="shared" si="55"/>
        <v>1.1464133639043493E-2</v>
      </c>
    </row>
    <row r="1737" spans="1:5" x14ac:dyDescent="0.35">
      <c r="A1737" s="2">
        <v>44162</v>
      </c>
      <c r="B1737" s="4">
        <v>1510.62</v>
      </c>
      <c r="C1737" s="3">
        <f t="shared" si="54"/>
        <v>-8.5973800960807336E-3</v>
      </c>
      <c r="D1737" s="1">
        <v>61.36</v>
      </c>
      <c r="E1737" s="3">
        <f t="shared" si="55"/>
        <v>-6.4766839378238112E-3</v>
      </c>
    </row>
    <row r="1738" spans="1:5" x14ac:dyDescent="0.35">
      <c r="A1738" s="2">
        <v>44165</v>
      </c>
      <c r="B1738" s="4">
        <v>1463.83</v>
      </c>
      <c r="C1738" s="3">
        <f t="shared" si="54"/>
        <v>-3.0974037150309122E-2</v>
      </c>
      <c r="D1738" s="1">
        <v>61.5</v>
      </c>
      <c r="E1738" s="3">
        <f t="shared" si="55"/>
        <v>2.2816166883963588E-3</v>
      </c>
    </row>
    <row r="1739" spans="1:5" x14ac:dyDescent="0.35">
      <c r="A1739" s="2">
        <v>44166</v>
      </c>
      <c r="B1739" s="4">
        <v>1508.13</v>
      </c>
      <c r="C1739" s="3">
        <f t="shared" si="54"/>
        <v>3.0263076996645911E-2</v>
      </c>
      <c r="D1739" s="1">
        <v>61.8</v>
      </c>
      <c r="E1739" s="3">
        <f t="shared" si="55"/>
        <v>4.8780487804877589E-3</v>
      </c>
    </row>
    <row r="1740" spans="1:5" x14ac:dyDescent="0.35">
      <c r="A1740" s="2">
        <v>44167</v>
      </c>
      <c r="B1740" s="4">
        <v>1511.92</v>
      </c>
      <c r="C1740" s="3">
        <f t="shared" si="54"/>
        <v>2.5130459575765773E-3</v>
      </c>
      <c r="D1740" s="1">
        <v>61.23</v>
      </c>
      <c r="E1740" s="3">
        <f t="shared" si="55"/>
        <v>-9.2233009708737913E-3</v>
      </c>
    </row>
    <row r="1741" spans="1:5" x14ac:dyDescent="0.35">
      <c r="A1741" s="2">
        <v>44168</v>
      </c>
      <c r="B1741" s="4">
        <v>1519.54</v>
      </c>
      <c r="C1741" s="3">
        <f t="shared" si="54"/>
        <v>5.0399492036614967E-3</v>
      </c>
      <c r="D1741" s="1">
        <v>62.46</v>
      </c>
      <c r="E1741" s="3">
        <f t="shared" si="55"/>
        <v>2.0088192062714422E-2</v>
      </c>
    </row>
    <row r="1742" spans="1:5" x14ac:dyDescent="0.35">
      <c r="A1742" s="2">
        <v>44169</v>
      </c>
      <c r="B1742" s="4">
        <v>1519.69</v>
      </c>
      <c r="C1742" s="3">
        <f t="shared" si="54"/>
        <v>9.8714084525639963E-5</v>
      </c>
      <c r="D1742" s="1">
        <v>62.11</v>
      </c>
      <c r="E1742" s="3">
        <f t="shared" si="55"/>
        <v>-5.6035862952289696E-3</v>
      </c>
    </row>
    <row r="1743" spans="1:5" x14ac:dyDescent="0.35">
      <c r="A1743" s="2">
        <v>44172</v>
      </c>
      <c r="B1743" s="4">
        <v>1518.99</v>
      </c>
      <c r="C1743" s="3">
        <f t="shared" si="54"/>
        <v>-4.6062025807898024E-4</v>
      </c>
      <c r="D1743" s="1">
        <v>61.8</v>
      </c>
      <c r="E1743" s="3">
        <f t="shared" si="55"/>
        <v>-4.9911447431975897E-3</v>
      </c>
    </row>
    <row r="1744" spans="1:5" x14ac:dyDescent="0.35">
      <c r="A1744" s="2">
        <v>44173</v>
      </c>
      <c r="B1744" s="4">
        <v>1529.42</v>
      </c>
      <c r="C1744" s="3">
        <f t="shared" si="54"/>
        <v>6.8664046504585702E-3</v>
      </c>
      <c r="D1744" s="1">
        <v>60.62</v>
      </c>
      <c r="E1744" s="3">
        <f t="shared" si="55"/>
        <v>-1.9093851132686079E-2</v>
      </c>
    </row>
    <row r="1745" spans="1:5" x14ac:dyDescent="0.35">
      <c r="A1745" s="2">
        <v>44174</v>
      </c>
      <c r="B1745" s="4">
        <v>1539.65</v>
      </c>
      <c r="C1745" s="3">
        <f t="shared" si="54"/>
        <v>6.6888101371761956E-3</v>
      </c>
      <c r="D1745" s="1">
        <v>60.27</v>
      </c>
      <c r="E1745" s="3">
        <f t="shared" si="55"/>
        <v>-5.7736720554271582E-3</v>
      </c>
    </row>
    <row r="1746" spans="1:5" x14ac:dyDescent="0.35">
      <c r="A1746" s="2">
        <v>44175</v>
      </c>
      <c r="B1746" s="4">
        <v>1545.7</v>
      </c>
      <c r="C1746" s="3">
        <f t="shared" si="54"/>
        <v>3.9294644886824631E-3</v>
      </c>
      <c r="D1746" s="1">
        <v>60.66</v>
      </c>
      <c r="E1746" s="3">
        <f t="shared" si="55"/>
        <v>6.4708810353408565E-3</v>
      </c>
    </row>
    <row r="1747" spans="1:5" x14ac:dyDescent="0.35">
      <c r="A1747" s="2">
        <v>44176</v>
      </c>
      <c r="B1747" s="4">
        <v>1564.61</v>
      </c>
      <c r="C1747" s="3">
        <f t="shared" si="54"/>
        <v>1.2233939315520382E-2</v>
      </c>
      <c r="D1747" s="1">
        <v>61.63</v>
      </c>
      <c r="E1747" s="3">
        <f t="shared" si="55"/>
        <v>1.5990768216287605E-2</v>
      </c>
    </row>
    <row r="1748" spans="1:5" x14ac:dyDescent="0.35">
      <c r="A1748" s="2">
        <v>44179</v>
      </c>
      <c r="B1748" s="4">
        <v>1579.59</v>
      </c>
      <c r="C1748" s="3">
        <f t="shared" si="54"/>
        <v>9.5742709045704803E-3</v>
      </c>
      <c r="D1748" s="1">
        <v>61.8</v>
      </c>
      <c r="E1748" s="3">
        <f t="shared" si="55"/>
        <v>2.758396884634019E-3</v>
      </c>
    </row>
    <row r="1749" spans="1:5" x14ac:dyDescent="0.35">
      <c r="A1749" s="2">
        <v>44180</v>
      </c>
      <c r="B1749" s="4">
        <v>1582.23</v>
      </c>
      <c r="C1749" s="3">
        <f t="shared" si="54"/>
        <v>1.6713197728525126E-3</v>
      </c>
      <c r="D1749" s="1">
        <v>62.37</v>
      </c>
      <c r="E1749" s="3">
        <f t="shared" si="55"/>
        <v>9.2233009708737913E-3</v>
      </c>
    </row>
    <row r="1750" spans="1:5" x14ac:dyDescent="0.35">
      <c r="A1750" s="2">
        <v>44181</v>
      </c>
      <c r="B1750" s="4">
        <v>1577.63</v>
      </c>
      <c r="C1750" s="3">
        <f t="shared" si="54"/>
        <v>-2.9072890793373335E-3</v>
      </c>
      <c r="D1750" s="1">
        <v>61.58</v>
      </c>
      <c r="E1750" s="3">
        <f t="shared" si="55"/>
        <v>-1.2666345999679319E-2</v>
      </c>
    </row>
    <row r="1751" spans="1:5" x14ac:dyDescent="0.35">
      <c r="A1751" s="2">
        <v>44182</v>
      </c>
      <c r="B1751" s="4">
        <v>1585.13</v>
      </c>
      <c r="C1751" s="3">
        <f t="shared" si="54"/>
        <v>4.7539663926269146E-3</v>
      </c>
      <c r="D1751" s="1">
        <v>62.51</v>
      </c>
      <c r="E1751" s="3">
        <f t="shared" si="55"/>
        <v>1.5102305943488142E-2</v>
      </c>
    </row>
    <row r="1752" spans="1:5" x14ac:dyDescent="0.35">
      <c r="A1752" s="2">
        <v>44183</v>
      </c>
      <c r="B1752" s="4">
        <v>1594.53</v>
      </c>
      <c r="C1752" s="3">
        <f t="shared" si="54"/>
        <v>5.9301129875782193E-3</v>
      </c>
      <c r="D1752" s="1">
        <v>63.69</v>
      </c>
      <c r="E1752" s="3">
        <f t="shared" si="55"/>
        <v>1.8876979683250677E-2</v>
      </c>
    </row>
    <row r="1753" spans="1:5" x14ac:dyDescent="0.35">
      <c r="A1753" s="2">
        <v>44186</v>
      </c>
      <c r="B1753" s="4">
        <v>1570.12</v>
      </c>
      <c r="C1753" s="3">
        <f t="shared" si="54"/>
        <v>-1.530858622917103E-2</v>
      </c>
      <c r="D1753" s="1">
        <v>64.66</v>
      </c>
      <c r="E1753" s="3">
        <f t="shared" si="55"/>
        <v>1.5230020411367545E-2</v>
      </c>
    </row>
    <row r="1754" spans="1:5" x14ac:dyDescent="0.35">
      <c r="A1754" s="2">
        <v>44187</v>
      </c>
      <c r="B1754" s="4">
        <v>1594.57</v>
      </c>
      <c r="C1754" s="3">
        <f t="shared" si="54"/>
        <v>1.5572058186635446E-2</v>
      </c>
      <c r="D1754" s="1">
        <v>63.25</v>
      </c>
      <c r="E1754" s="3">
        <f t="shared" si="55"/>
        <v>-2.1806371790906227E-2</v>
      </c>
    </row>
    <row r="1755" spans="1:5" x14ac:dyDescent="0.35">
      <c r="A1755" s="2">
        <v>44188</v>
      </c>
      <c r="B1755" s="4">
        <v>1609.33</v>
      </c>
      <c r="C1755" s="3">
        <f t="shared" si="54"/>
        <v>9.2564139548592991E-3</v>
      </c>
      <c r="D1755" s="1">
        <v>64.97</v>
      </c>
      <c r="E1755" s="3">
        <f t="shared" si="55"/>
        <v>2.7193675889328046E-2</v>
      </c>
    </row>
    <row r="1756" spans="1:5" x14ac:dyDescent="0.35">
      <c r="A1756" s="2">
        <v>44189</v>
      </c>
      <c r="B1756" s="4">
        <v>1617.07</v>
      </c>
      <c r="C1756" s="3">
        <f t="shared" si="54"/>
        <v>4.8094548663108307E-3</v>
      </c>
      <c r="D1756" s="1">
        <v>64.31</v>
      </c>
      <c r="E1756" s="3">
        <f t="shared" si="55"/>
        <v>-1.0158534708326868E-2</v>
      </c>
    </row>
    <row r="1757" spans="1:5" x14ac:dyDescent="0.35">
      <c r="A1757" s="2">
        <v>44190</v>
      </c>
      <c r="B1757" s="4">
        <v>1616.29</v>
      </c>
      <c r="C1757" s="3">
        <f t="shared" si="54"/>
        <v>-4.8235388696838896E-4</v>
      </c>
      <c r="D1757" s="1">
        <v>64.31</v>
      </c>
      <c r="E1757" s="3">
        <f t="shared" si="55"/>
        <v>0</v>
      </c>
    </row>
    <row r="1758" spans="1:5" x14ac:dyDescent="0.35">
      <c r="A1758" s="2">
        <v>44193</v>
      </c>
      <c r="B1758" s="4">
        <v>1630.23</v>
      </c>
      <c r="C1758" s="3">
        <f t="shared" si="54"/>
        <v>8.624689876197994E-3</v>
      </c>
      <c r="D1758" s="1">
        <v>64.61</v>
      </c>
      <c r="E1758" s="3">
        <f t="shared" si="55"/>
        <v>4.6649043694603817E-3</v>
      </c>
    </row>
    <row r="1759" spans="1:5" x14ac:dyDescent="0.35">
      <c r="A1759" s="2">
        <v>44194</v>
      </c>
      <c r="B1759" s="4">
        <v>1648.62</v>
      </c>
      <c r="C1759" s="3">
        <f t="shared" si="54"/>
        <v>1.1280616845475714E-2</v>
      </c>
      <c r="D1759" s="1">
        <v>66.42</v>
      </c>
      <c r="E1759" s="3">
        <f t="shared" si="55"/>
        <v>2.801423928184495E-2</v>
      </c>
    </row>
    <row r="1760" spans="1:5" x14ac:dyDescent="0.35">
      <c r="A1760" s="2">
        <v>44195</v>
      </c>
      <c r="B1760" s="4">
        <v>1669.27</v>
      </c>
      <c r="C1760" s="3">
        <f t="shared" si="54"/>
        <v>1.2525627494510616E-2</v>
      </c>
      <c r="D1760" s="1">
        <v>67.47</v>
      </c>
      <c r="E1760" s="3">
        <f t="shared" si="55"/>
        <v>1.5808491418247472E-2</v>
      </c>
    </row>
    <row r="1761" spans="1:5" x14ac:dyDescent="0.35">
      <c r="A1761" s="2">
        <v>44196</v>
      </c>
      <c r="B1761" s="4">
        <v>1667.82</v>
      </c>
      <c r="C1761" s="3">
        <f t="shared" si="54"/>
        <v>-8.6864317935387658E-4</v>
      </c>
      <c r="D1761" s="1">
        <v>66.33</v>
      </c>
      <c r="E1761" s="3">
        <f t="shared" si="55"/>
        <v>-1.6896398399288581E-2</v>
      </c>
    </row>
    <row r="1762" spans="1:5" x14ac:dyDescent="0.35">
      <c r="A1762" s="2">
        <v>44200</v>
      </c>
      <c r="B1762" s="4">
        <v>1688.65</v>
      </c>
      <c r="C1762" s="3">
        <f t="shared" si="54"/>
        <v>1.2489357364703718E-2</v>
      </c>
      <c r="D1762" s="1">
        <v>68.22</v>
      </c>
      <c r="E1762" s="3">
        <f t="shared" si="55"/>
        <v>2.8493894165535966E-2</v>
      </c>
    </row>
    <row r="1763" spans="1:5" x14ac:dyDescent="0.35">
      <c r="A1763" s="2">
        <v>44201</v>
      </c>
      <c r="B1763" s="4">
        <v>1682.46</v>
      </c>
      <c r="C1763" s="3">
        <f t="shared" si="54"/>
        <v>-3.6656500755041332E-3</v>
      </c>
      <c r="D1763" s="1">
        <v>67.599999999999994</v>
      </c>
      <c r="E1763" s="3">
        <f t="shared" si="55"/>
        <v>-9.0882439167400252E-3</v>
      </c>
    </row>
    <row r="1764" spans="1:5" x14ac:dyDescent="0.35">
      <c r="A1764" s="2">
        <v>44202</v>
      </c>
      <c r="B1764" s="4">
        <v>1702.15</v>
      </c>
      <c r="C1764" s="3">
        <f t="shared" si="54"/>
        <v>1.1703101411029121E-2</v>
      </c>
      <c r="D1764" s="1">
        <v>67.16</v>
      </c>
      <c r="E1764" s="3">
        <f t="shared" si="55"/>
        <v>-6.5088757396449372E-3</v>
      </c>
    </row>
    <row r="1765" spans="1:5" x14ac:dyDescent="0.35">
      <c r="A1765" s="2">
        <v>44203</v>
      </c>
      <c r="B1765" s="4">
        <v>1722.43</v>
      </c>
      <c r="C1765" s="3">
        <f t="shared" si="54"/>
        <v>1.1914343624239916E-2</v>
      </c>
      <c r="D1765" s="1">
        <v>67.510000000000005</v>
      </c>
      <c r="E1765" s="3">
        <f t="shared" si="55"/>
        <v>5.2114353782014376E-3</v>
      </c>
    </row>
    <row r="1766" spans="1:5" x14ac:dyDescent="0.35">
      <c r="A1766" s="2">
        <v>44204</v>
      </c>
      <c r="B1766" s="4">
        <v>1742.98</v>
      </c>
      <c r="C1766" s="3">
        <f t="shared" si="54"/>
        <v>1.1930818668973458E-2</v>
      </c>
      <c r="D1766" s="1">
        <v>68.91</v>
      </c>
      <c r="E1766" s="3">
        <f t="shared" si="55"/>
        <v>2.0737668493556381E-2</v>
      </c>
    </row>
    <row r="1767" spans="1:5" x14ac:dyDescent="0.35">
      <c r="A1767" s="2">
        <v>44207</v>
      </c>
      <c r="B1767" s="4">
        <v>1740.27</v>
      </c>
      <c r="C1767" s="3">
        <f t="shared" si="54"/>
        <v>-1.5548084315368141E-3</v>
      </c>
      <c r="D1767" s="1">
        <v>68.73</v>
      </c>
      <c r="E1767" s="3">
        <f t="shared" si="55"/>
        <v>-2.6121027427077727E-3</v>
      </c>
    </row>
    <row r="1768" spans="1:5" x14ac:dyDescent="0.35">
      <c r="A1768" s="2">
        <v>44208</v>
      </c>
      <c r="B1768" s="4">
        <v>1755.75</v>
      </c>
      <c r="C1768" s="3">
        <f t="shared" si="54"/>
        <v>8.8951714389146619E-3</v>
      </c>
      <c r="D1768" s="1">
        <v>68.819999999999993</v>
      </c>
      <c r="E1768" s="3">
        <f t="shared" si="55"/>
        <v>1.3094718463551461E-3</v>
      </c>
    </row>
    <row r="1769" spans="1:5" x14ac:dyDescent="0.35">
      <c r="A1769" s="2">
        <v>44209</v>
      </c>
      <c r="B1769" s="4">
        <v>1765.62</v>
      </c>
      <c r="C1769" s="3">
        <f t="shared" si="54"/>
        <v>5.6215292609995103E-3</v>
      </c>
      <c r="D1769" s="1">
        <v>69.45</v>
      </c>
      <c r="E1769" s="3">
        <f t="shared" si="55"/>
        <v>9.1543156059286507E-3</v>
      </c>
    </row>
    <row r="1770" spans="1:5" x14ac:dyDescent="0.35">
      <c r="A1770" s="2">
        <v>44210</v>
      </c>
      <c r="B1770" s="4">
        <v>1752.45</v>
      </c>
      <c r="C1770" s="3">
        <f t="shared" si="54"/>
        <v>-7.4591361674651658E-3</v>
      </c>
      <c r="D1770" s="1">
        <v>69</v>
      </c>
      <c r="E1770" s="3">
        <f t="shared" si="55"/>
        <v>-6.4794816414687232E-3</v>
      </c>
    </row>
    <row r="1771" spans="1:5" x14ac:dyDescent="0.35">
      <c r="A1771" s="2">
        <v>44211</v>
      </c>
      <c r="B1771" s="4">
        <v>1733.65</v>
      </c>
      <c r="C1771" s="3">
        <f t="shared" si="54"/>
        <v>-1.0727838169419929E-2</v>
      </c>
      <c r="D1771" s="1">
        <v>67.06</v>
      </c>
      <c r="E1771" s="3">
        <f t="shared" si="55"/>
        <v>-2.8115942028985475E-2</v>
      </c>
    </row>
    <row r="1772" spans="1:5" x14ac:dyDescent="0.35">
      <c r="A1772" s="2">
        <v>44214</v>
      </c>
      <c r="B1772" s="4">
        <v>1770.92</v>
      </c>
      <c r="C1772" s="3">
        <f t="shared" si="54"/>
        <v>2.1497995558503725E-2</v>
      </c>
      <c r="D1772" s="1">
        <v>67.650000000000006</v>
      </c>
      <c r="E1772" s="3">
        <f t="shared" si="55"/>
        <v>8.7980912615568656E-3</v>
      </c>
    </row>
    <row r="1773" spans="1:5" x14ac:dyDescent="0.35">
      <c r="A1773" s="2">
        <v>44215</v>
      </c>
      <c r="B1773" s="4">
        <v>1781.55</v>
      </c>
      <c r="C1773" s="3">
        <f t="shared" si="54"/>
        <v>6.0025297585435148E-3</v>
      </c>
      <c r="D1773" s="1">
        <v>67.02</v>
      </c>
      <c r="E1773" s="3">
        <f t="shared" si="55"/>
        <v>-9.3126385809314052E-3</v>
      </c>
    </row>
    <row r="1774" spans="1:5" x14ac:dyDescent="0.35">
      <c r="A1774" s="2">
        <v>44216</v>
      </c>
      <c r="B1774" s="4">
        <v>1789.49</v>
      </c>
      <c r="C1774" s="3">
        <f t="shared" si="54"/>
        <v>4.4567932418400017E-3</v>
      </c>
      <c r="D1774" s="1">
        <v>68.010000000000005</v>
      </c>
      <c r="E1774" s="3">
        <f t="shared" si="55"/>
        <v>1.4771709937332277E-2</v>
      </c>
    </row>
    <row r="1775" spans="1:5" x14ac:dyDescent="0.35">
      <c r="A1775" s="2">
        <v>44217</v>
      </c>
      <c r="B1775" s="4">
        <v>1774.39</v>
      </c>
      <c r="C1775" s="3">
        <f t="shared" si="54"/>
        <v>-8.4381583579678614E-3</v>
      </c>
      <c r="D1775" s="1">
        <v>66.39</v>
      </c>
      <c r="E1775" s="3">
        <f t="shared" si="55"/>
        <v>-2.3820026466696138E-2</v>
      </c>
    </row>
    <row r="1776" spans="1:5" x14ac:dyDescent="0.35">
      <c r="A1776" s="2">
        <v>44218</v>
      </c>
      <c r="B1776" s="4">
        <v>1767.39</v>
      </c>
      <c r="C1776" s="3">
        <f t="shared" si="54"/>
        <v>-3.9450177244010612E-3</v>
      </c>
      <c r="D1776" s="1">
        <v>66.790000000000006</v>
      </c>
      <c r="E1776" s="3">
        <f t="shared" si="55"/>
        <v>6.0250037656274392E-3</v>
      </c>
    </row>
    <row r="1777" spans="1:5" x14ac:dyDescent="0.35">
      <c r="A1777" s="2">
        <v>44221</v>
      </c>
      <c r="B1777" s="4">
        <v>1770.66</v>
      </c>
      <c r="C1777" s="3">
        <f t="shared" si="54"/>
        <v>1.8501858672958327E-3</v>
      </c>
      <c r="D1777" s="1">
        <v>66.569999999999993</v>
      </c>
      <c r="E1777" s="3">
        <f t="shared" si="55"/>
        <v>-3.2939062733944161E-3</v>
      </c>
    </row>
    <row r="1778" spans="1:5" x14ac:dyDescent="0.35">
      <c r="A1778" s="2">
        <v>44222</v>
      </c>
      <c r="B1778" s="4">
        <v>1765.77</v>
      </c>
      <c r="C1778" s="3">
        <f t="shared" si="54"/>
        <v>-2.7616820846464592E-3</v>
      </c>
      <c r="D1778" s="1">
        <v>67.650000000000006</v>
      </c>
      <c r="E1778" s="3">
        <f t="shared" si="55"/>
        <v>1.6223524109959631E-2</v>
      </c>
    </row>
    <row r="1779" spans="1:5" x14ac:dyDescent="0.35">
      <c r="A1779" s="2">
        <v>44223</v>
      </c>
      <c r="B1779" s="4">
        <v>1685.31</v>
      </c>
      <c r="C1779" s="3">
        <f t="shared" si="54"/>
        <v>-4.5566523386398022E-2</v>
      </c>
      <c r="D1779" s="1">
        <v>67.11</v>
      </c>
      <c r="E1779" s="3">
        <f t="shared" si="55"/>
        <v>-7.9822616407983181E-3</v>
      </c>
    </row>
    <row r="1780" spans="1:5" x14ac:dyDescent="0.35">
      <c r="A1780" s="2">
        <v>44224</v>
      </c>
      <c r="B1780" s="4">
        <v>1722.64</v>
      </c>
      <c r="C1780" s="3">
        <f t="shared" si="54"/>
        <v>2.215022755457462E-2</v>
      </c>
      <c r="D1780" s="1">
        <v>67.06</v>
      </c>
      <c r="E1780" s="3">
        <f t="shared" si="55"/>
        <v>-7.450454477722718E-4</v>
      </c>
    </row>
    <row r="1781" spans="1:5" x14ac:dyDescent="0.35">
      <c r="A1781" s="2">
        <v>44225</v>
      </c>
      <c r="B1781" s="4">
        <v>1699.77</v>
      </c>
      <c r="C1781" s="3">
        <f t="shared" si="54"/>
        <v>-1.3276134305484672E-2</v>
      </c>
      <c r="D1781" s="1">
        <v>64.900000000000006</v>
      </c>
      <c r="E1781" s="3">
        <f t="shared" si="55"/>
        <v>-3.220996122875032E-2</v>
      </c>
    </row>
    <row r="1782" spans="1:5" x14ac:dyDescent="0.35">
      <c r="A1782" s="2">
        <v>44228</v>
      </c>
      <c r="B1782" s="4">
        <v>1724.49</v>
      </c>
      <c r="C1782" s="3">
        <f t="shared" si="54"/>
        <v>1.4543144072433345E-2</v>
      </c>
      <c r="D1782" s="1">
        <v>64.489999999999995</v>
      </c>
      <c r="E1782" s="3">
        <f t="shared" si="55"/>
        <v>-6.3174114021573311E-3</v>
      </c>
    </row>
    <row r="1783" spans="1:5" x14ac:dyDescent="0.35">
      <c r="A1783" s="2">
        <v>44229</v>
      </c>
      <c r="B1783" s="4">
        <v>1748.64</v>
      </c>
      <c r="C1783" s="3">
        <f t="shared" si="54"/>
        <v>1.4004140354539656E-2</v>
      </c>
      <c r="D1783" s="1">
        <v>64.36</v>
      </c>
      <c r="E1783" s="3">
        <f t="shared" si="55"/>
        <v>-2.0158164056442154E-3</v>
      </c>
    </row>
    <row r="1784" spans="1:5" x14ac:dyDescent="0.35">
      <c r="A1784" s="2">
        <v>44230</v>
      </c>
      <c r="B1784" s="4">
        <v>1772.51</v>
      </c>
      <c r="C1784" s="3">
        <f t="shared" si="54"/>
        <v>1.3650608472870281E-2</v>
      </c>
      <c r="D1784" s="1">
        <v>64.13</v>
      </c>
      <c r="E1784" s="3">
        <f t="shared" si="55"/>
        <v>-3.5736482287135485E-3</v>
      </c>
    </row>
    <row r="1785" spans="1:5" x14ac:dyDescent="0.35">
      <c r="A1785" s="2">
        <v>44231</v>
      </c>
      <c r="B1785" s="4">
        <v>1774.75</v>
      </c>
      <c r="C1785" s="3">
        <f t="shared" si="54"/>
        <v>1.2637446333166014E-3</v>
      </c>
      <c r="D1785" s="1">
        <v>64.540000000000006</v>
      </c>
      <c r="E1785" s="3">
        <f t="shared" si="55"/>
        <v>6.3932636831437835E-3</v>
      </c>
    </row>
    <row r="1786" spans="1:5" x14ac:dyDescent="0.35">
      <c r="A1786" s="2">
        <v>44232</v>
      </c>
      <c r="B1786" s="4">
        <v>1770.18</v>
      </c>
      <c r="C1786" s="3">
        <f t="shared" si="54"/>
        <v>-2.5750105648682554E-3</v>
      </c>
      <c r="D1786" s="1">
        <v>63.95</v>
      </c>
      <c r="E1786" s="3">
        <f t="shared" si="55"/>
        <v>-9.1416176014875016E-3</v>
      </c>
    </row>
    <row r="1787" spans="1:5" x14ac:dyDescent="0.35">
      <c r="A1787" s="2">
        <v>44235</v>
      </c>
      <c r="B1787" s="4">
        <v>1779.04</v>
      </c>
      <c r="C1787" s="3">
        <f t="shared" si="54"/>
        <v>5.0051407201526961E-3</v>
      </c>
      <c r="D1787" s="1">
        <v>64.040000000000006</v>
      </c>
      <c r="E1787" s="3">
        <f t="shared" si="55"/>
        <v>1.4073494917905146E-3</v>
      </c>
    </row>
    <row r="1788" spans="1:5" x14ac:dyDescent="0.35">
      <c r="A1788" s="2">
        <v>44236</v>
      </c>
      <c r="B1788" s="4">
        <v>1787.81</v>
      </c>
      <c r="C1788" s="3">
        <f t="shared" si="54"/>
        <v>4.9296249662739355E-3</v>
      </c>
      <c r="D1788" s="1">
        <v>63.5</v>
      </c>
      <c r="E1788" s="3">
        <f t="shared" si="55"/>
        <v>-8.4322298563398838E-3</v>
      </c>
    </row>
    <row r="1789" spans="1:5" x14ac:dyDescent="0.35">
      <c r="A1789" s="2">
        <v>44237</v>
      </c>
      <c r="B1789" s="4">
        <v>1792.04</v>
      </c>
      <c r="C1789" s="3">
        <f t="shared" si="54"/>
        <v>2.36602323513126E-3</v>
      </c>
      <c r="D1789" s="1">
        <v>64.27</v>
      </c>
      <c r="E1789" s="3">
        <f t="shared" si="55"/>
        <v>1.2125984251968442E-2</v>
      </c>
    </row>
    <row r="1790" spans="1:5" x14ac:dyDescent="0.35">
      <c r="A1790" s="2">
        <v>44238</v>
      </c>
      <c r="B1790" s="4">
        <v>1792.93</v>
      </c>
      <c r="C1790" s="3">
        <f t="shared" si="54"/>
        <v>4.9664069998443122E-4</v>
      </c>
      <c r="D1790" s="1">
        <v>63.18</v>
      </c>
      <c r="E1790" s="3">
        <f t="shared" si="55"/>
        <v>-1.6959701260308019E-2</v>
      </c>
    </row>
    <row r="1791" spans="1:5" x14ac:dyDescent="0.35">
      <c r="A1791" s="2">
        <v>44239</v>
      </c>
      <c r="B1791" s="4">
        <v>1787.62</v>
      </c>
      <c r="C1791" s="3">
        <f t="shared" si="54"/>
        <v>-2.961632634849198E-3</v>
      </c>
      <c r="D1791" s="1">
        <v>62.19</v>
      </c>
      <c r="E1791" s="3">
        <f t="shared" si="55"/>
        <v>-1.5669515669515702E-2</v>
      </c>
    </row>
    <row r="1792" spans="1:5" x14ac:dyDescent="0.35">
      <c r="A1792" s="2">
        <v>44242</v>
      </c>
      <c r="B1792" s="4">
        <v>1814.8</v>
      </c>
      <c r="C1792" s="3">
        <f t="shared" si="54"/>
        <v>1.5204573678969839E-2</v>
      </c>
      <c r="D1792" s="1">
        <v>62.51</v>
      </c>
      <c r="E1792" s="3">
        <f t="shared" si="55"/>
        <v>5.1455217880688265E-3</v>
      </c>
    </row>
    <row r="1793" spans="1:5" x14ac:dyDescent="0.35">
      <c r="A1793" s="2">
        <v>44243</v>
      </c>
      <c r="B1793" s="4">
        <v>1796.49</v>
      </c>
      <c r="C1793" s="3">
        <f t="shared" si="54"/>
        <v>-1.0089266034824745E-2</v>
      </c>
      <c r="D1793" s="1">
        <v>61.38</v>
      </c>
      <c r="E1793" s="3">
        <f t="shared" si="55"/>
        <v>-1.8077107662773883E-2</v>
      </c>
    </row>
    <row r="1794" spans="1:5" x14ac:dyDescent="0.35">
      <c r="A1794" s="2">
        <v>44244</v>
      </c>
      <c r="B1794" s="4">
        <v>1794.85</v>
      </c>
      <c r="C1794" s="3">
        <f t="shared" si="54"/>
        <v>-9.1289124904680801E-4</v>
      </c>
      <c r="D1794" s="1">
        <v>61.88</v>
      </c>
      <c r="E1794" s="3">
        <f t="shared" si="55"/>
        <v>8.1459758879113709E-3</v>
      </c>
    </row>
    <row r="1795" spans="1:5" x14ac:dyDescent="0.35">
      <c r="A1795" s="2">
        <v>44245</v>
      </c>
      <c r="B1795" s="4">
        <v>1800.17</v>
      </c>
      <c r="C1795" s="3">
        <f t="shared" ref="C1795:C1858" si="56">(B1795-B1794)/B1794</f>
        <v>2.964035991865707E-3</v>
      </c>
      <c r="D1795" s="1">
        <v>61.7</v>
      </c>
      <c r="E1795" s="3">
        <f t="shared" ref="E1795:E1858" si="57">(D1795-D1794)/D1794</f>
        <v>-2.9088558500323159E-3</v>
      </c>
    </row>
    <row r="1796" spans="1:5" x14ac:dyDescent="0.35">
      <c r="A1796" s="2">
        <v>44246</v>
      </c>
      <c r="B1796" s="4">
        <v>1813.98</v>
      </c>
      <c r="C1796" s="3">
        <f t="shared" si="56"/>
        <v>7.6714976918846245E-3</v>
      </c>
      <c r="D1796" s="1">
        <v>61.74</v>
      </c>
      <c r="E1796" s="3">
        <f t="shared" si="57"/>
        <v>6.4829821717988893E-4</v>
      </c>
    </row>
    <row r="1797" spans="1:5" x14ac:dyDescent="0.35">
      <c r="A1797" s="2">
        <v>44249</v>
      </c>
      <c r="B1797" s="4">
        <v>1801.37</v>
      </c>
      <c r="C1797" s="3">
        <f t="shared" si="56"/>
        <v>-6.951565066869606E-3</v>
      </c>
      <c r="D1797" s="1">
        <v>60.43</v>
      </c>
      <c r="E1797" s="3">
        <f t="shared" si="57"/>
        <v>-2.1218011013929419E-2</v>
      </c>
    </row>
    <row r="1798" spans="1:5" x14ac:dyDescent="0.35">
      <c r="A1798" s="2">
        <v>44250</v>
      </c>
      <c r="B1798" s="4">
        <v>1758.93</v>
      </c>
      <c r="C1798" s="3">
        <f t="shared" si="56"/>
        <v>-2.3559846117121874E-2</v>
      </c>
      <c r="D1798" s="1">
        <v>59.67</v>
      </c>
      <c r="E1798" s="3">
        <f t="shared" si="57"/>
        <v>-1.2576534833691842E-2</v>
      </c>
    </row>
    <row r="1799" spans="1:5" x14ac:dyDescent="0.35">
      <c r="A1799" s="2">
        <v>44251</v>
      </c>
      <c r="B1799" s="4">
        <v>1717.84</v>
      </c>
      <c r="C1799" s="3">
        <f t="shared" si="56"/>
        <v>-2.3360793209508134E-2</v>
      </c>
      <c r="D1799" s="1">
        <v>58.99</v>
      </c>
      <c r="E1799" s="3">
        <f t="shared" si="57"/>
        <v>-1.1396011396011391E-2</v>
      </c>
    </row>
    <row r="1800" spans="1:5" x14ac:dyDescent="0.35">
      <c r="A1800" s="2">
        <v>44252</v>
      </c>
      <c r="B1800" s="4">
        <v>1718.35</v>
      </c>
      <c r="C1800" s="3">
        <f t="shared" si="56"/>
        <v>2.9688445955385306E-4</v>
      </c>
      <c r="D1800" s="1">
        <v>58.9</v>
      </c>
      <c r="E1800" s="3">
        <f t="shared" si="57"/>
        <v>-1.5256823190371827E-3</v>
      </c>
    </row>
    <row r="1801" spans="1:5" x14ac:dyDescent="0.35">
      <c r="A1801" s="2">
        <v>44253</v>
      </c>
      <c r="B1801" s="4">
        <v>1700.64</v>
      </c>
      <c r="C1801" s="3">
        <f t="shared" si="56"/>
        <v>-1.0306398580033061E-2</v>
      </c>
      <c r="D1801" s="1">
        <v>59.62</v>
      </c>
      <c r="E1801" s="3">
        <f t="shared" si="57"/>
        <v>1.2224108658743614E-2</v>
      </c>
    </row>
    <row r="1802" spans="1:5" x14ac:dyDescent="0.35">
      <c r="A1802" s="2">
        <v>44256</v>
      </c>
      <c r="B1802" s="4">
        <v>1769.81</v>
      </c>
      <c r="C1802" s="3">
        <f t="shared" si="56"/>
        <v>4.0672923134819738E-2</v>
      </c>
      <c r="D1802" s="1">
        <v>60.21</v>
      </c>
      <c r="E1802" s="3">
        <f t="shared" si="57"/>
        <v>9.8960080509896582E-3</v>
      </c>
    </row>
    <row r="1803" spans="1:5" x14ac:dyDescent="0.35">
      <c r="A1803" s="2">
        <v>44257</v>
      </c>
      <c r="B1803" s="4">
        <v>1769.66</v>
      </c>
      <c r="C1803" s="3">
        <f t="shared" si="56"/>
        <v>-8.4754860691183562E-5</v>
      </c>
      <c r="D1803" s="1">
        <v>61.43</v>
      </c>
      <c r="E1803" s="3">
        <f t="shared" si="57"/>
        <v>2.0262414881248941E-2</v>
      </c>
    </row>
    <row r="1804" spans="1:5" x14ac:dyDescent="0.35">
      <c r="A1804" s="2">
        <v>44258</v>
      </c>
      <c r="B1804" s="4">
        <v>1772.88</v>
      </c>
      <c r="C1804" s="3">
        <f t="shared" si="56"/>
        <v>1.8195585592712877E-3</v>
      </c>
      <c r="D1804" s="1">
        <v>60.43</v>
      </c>
      <c r="E1804" s="3">
        <f t="shared" si="57"/>
        <v>-1.6278691193228063E-2</v>
      </c>
    </row>
    <row r="1805" spans="1:5" x14ac:dyDescent="0.35">
      <c r="A1805" s="2">
        <v>44259</v>
      </c>
      <c r="B1805" s="4">
        <v>1780.69</v>
      </c>
      <c r="C1805" s="3">
        <f t="shared" si="56"/>
        <v>4.4052614954198507E-3</v>
      </c>
      <c r="D1805" s="1">
        <v>59.94</v>
      </c>
      <c r="E1805" s="3">
        <f t="shared" si="57"/>
        <v>-8.1085553533013742E-3</v>
      </c>
    </row>
    <row r="1806" spans="1:5" x14ac:dyDescent="0.35">
      <c r="A1806" s="2">
        <v>44260</v>
      </c>
      <c r="B1806" s="4">
        <v>1785.29</v>
      </c>
      <c r="C1806" s="3">
        <f t="shared" si="56"/>
        <v>2.5832682836428064E-3</v>
      </c>
      <c r="D1806" s="1">
        <v>61.25</v>
      </c>
      <c r="E1806" s="3">
        <f t="shared" si="57"/>
        <v>2.1855188521855227E-2</v>
      </c>
    </row>
    <row r="1807" spans="1:5" x14ac:dyDescent="0.35">
      <c r="A1807" s="2">
        <v>44263</v>
      </c>
      <c r="B1807" s="4">
        <v>1775.9</v>
      </c>
      <c r="C1807" s="3">
        <f t="shared" si="56"/>
        <v>-5.2596496927669305E-3</v>
      </c>
      <c r="D1807" s="1">
        <v>60.3</v>
      </c>
      <c r="E1807" s="3">
        <f t="shared" si="57"/>
        <v>-1.55102040816327E-2</v>
      </c>
    </row>
    <row r="1808" spans="1:5" x14ac:dyDescent="0.35">
      <c r="A1808" s="2">
        <v>44264</v>
      </c>
      <c r="B1808" s="4">
        <v>1794.77</v>
      </c>
      <c r="C1808" s="3">
        <f t="shared" si="56"/>
        <v>1.062559828819184E-2</v>
      </c>
      <c r="D1808" s="1">
        <v>61.56</v>
      </c>
      <c r="E1808" s="3">
        <f t="shared" si="57"/>
        <v>2.0895522388059789E-2</v>
      </c>
    </row>
    <row r="1809" spans="1:5" x14ac:dyDescent="0.35">
      <c r="A1809" s="2">
        <v>44265</v>
      </c>
      <c r="B1809" s="4">
        <v>1813.23</v>
      </c>
      <c r="C1809" s="3">
        <f t="shared" si="56"/>
        <v>1.0285440474266917E-2</v>
      </c>
      <c r="D1809" s="1">
        <v>62.15</v>
      </c>
      <c r="E1809" s="3">
        <f t="shared" si="57"/>
        <v>9.5841455490577702E-3</v>
      </c>
    </row>
    <row r="1810" spans="1:5" x14ac:dyDescent="0.35">
      <c r="A1810" s="2">
        <v>44266</v>
      </c>
      <c r="B1810" s="4">
        <v>1802.58</v>
      </c>
      <c r="C1810" s="3">
        <f t="shared" si="56"/>
        <v>-5.8734964676296396E-3</v>
      </c>
      <c r="D1810" s="1">
        <v>63.46</v>
      </c>
      <c r="E1810" s="3">
        <f t="shared" si="57"/>
        <v>2.1078037007240584E-2</v>
      </c>
    </row>
    <row r="1811" spans="1:5" x14ac:dyDescent="0.35">
      <c r="A1811" s="2">
        <v>44267</v>
      </c>
      <c r="B1811" s="4">
        <v>1805.41</v>
      </c>
      <c r="C1811" s="3">
        <f t="shared" si="56"/>
        <v>1.5699719291238973E-3</v>
      </c>
      <c r="D1811" s="1">
        <v>64.27</v>
      </c>
      <c r="E1811" s="3">
        <f t="shared" si="57"/>
        <v>1.2763945792625199E-2</v>
      </c>
    </row>
    <row r="1812" spans="1:5" x14ac:dyDescent="0.35">
      <c r="A1812" s="2">
        <v>44270</v>
      </c>
      <c r="B1812" s="4">
        <v>1806.08</v>
      </c>
      <c r="C1812" s="3">
        <f t="shared" si="56"/>
        <v>3.7110683999747724E-4</v>
      </c>
      <c r="D1812" s="1">
        <v>64.27</v>
      </c>
      <c r="E1812" s="3">
        <f t="shared" si="57"/>
        <v>0</v>
      </c>
    </row>
    <row r="1813" spans="1:5" x14ac:dyDescent="0.35">
      <c r="A1813" s="2">
        <v>44271</v>
      </c>
      <c r="B1813" s="4">
        <v>1821.52</v>
      </c>
      <c r="C1813" s="3">
        <f t="shared" si="56"/>
        <v>8.5489014883061969E-3</v>
      </c>
      <c r="D1813" s="1">
        <v>65.17</v>
      </c>
      <c r="E1813" s="3">
        <f t="shared" si="57"/>
        <v>1.4003423058970059E-2</v>
      </c>
    </row>
    <row r="1814" spans="1:5" x14ac:dyDescent="0.35">
      <c r="A1814" s="2">
        <v>44272</v>
      </c>
      <c r="B1814" s="4">
        <v>1809.41</v>
      </c>
      <c r="C1814" s="3">
        <f t="shared" si="56"/>
        <v>-6.6482937327066952E-3</v>
      </c>
      <c r="D1814" s="1">
        <v>64.63</v>
      </c>
      <c r="E1814" s="3">
        <f t="shared" si="57"/>
        <v>-8.2860211753875441E-3</v>
      </c>
    </row>
    <row r="1815" spans="1:5" x14ac:dyDescent="0.35">
      <c r="A1815" s="2">
        <v>44273</v>
      </c>
      <c r="B1815" s="4">
        <v>1797.98</v>
      </c>
      <c r="C1815" s="3">
        <f t="shared" si="56"/>
        <v>-6.3169762519274591E-3</v>
      </c>
      <c r="D1815" s="1">
        <v>64.63</v>
      </c>
      <c r="E1815" s="3">
        <f t="shared" si="57"/>
        <v>0</v>
      </c>
    </row>
    <row r="1816" spans="1:5" x14ac:dyDescent="0.35">
      <c r="A1816" s="2">
        <v>44274</v>
      </c>
      <c r="B1816" s="4">
        <v>1772.65</v>
      </c>
      <c r="C1816" s="3">
        <f t="shared" si="56"/>
        <v>-1.408803212494017E-2</v>
      </c>
      <c r="D1816" s="1">
        <v>64.94</v>
      </c>
      <c r="E1816" s="3">
        <f t="shared" si="57"/>
        <v>4.7965341172830312E-3</v>
      </c>
    </row>
    <row r="1817" spans="1:5" x14ac:dyDescent="0.35">
      <c r="A1817" s="2">
        <v>44277</v>
      </c>
      <c r="B1817" s="4">
        <v>1600.76</v>
      </c>
      <c r="C1817" s="3">
        <f t="shared" si="56"/>
        <v>-9.6967816545849489E-2</v>
      </c>
      <c r="D1817" s="1">
        <v>58.45</v>
      </c>
      <c r="E1817" s="3">
        <f t="shared" si="57"/>
        <v>-9.9938404681244153E-2</v>
      </c>
    </row>
    <row r="1818" spans="1:5" x14ac:dyDescent="0.35">
      <c r="A1818" s="2">
        <v>44278</v>
      </c>
      <c r="B1818" s="4">
        <v>1603.63</v>
      </c>
      <c r="C1818" s="3">
        <f t="shared" si="56"/>
        <v>1.7928983732727693E-3</v>
      </c>
      <c r="D1818" s="1">
        <v>61.06</v>
      </c>
      <c r="E1818" s="3">
        <f t="shared" si="57"/>
        <v>4.4653550042771585E-2</v>
      </c>
    </row>
    <row r="1819" spans="1:5" x14ac:dyDescent="0.35">
      <c r="A1819" s="2">
        <v>44279</v>
      </c>
      <c r="B1819" s="4">
        <v>1653.97</v>
      </c>
      <c r="C1819" s="3">
        <f t="shared" si="56"/>
        <v>3.1391281031160505E-2</v>
      </c>
      <c r="D1819" s="1">
        <v>62.24</v>
      </c>
      <c r="E1819" s="3">
        <f t="shared" si="57"/>
        <v>1.9325253848673431E-2</v>
      </c>
    </row>
    <row r="1820" spans="1:5" x14ac:dyDescent="0.35">
      <c r="A1820" s="2">
        <v>44280</v>
      </c>
      <c r="B1820" s="4">
        <v>1634.77</v>
      </c>
      <c r="C1820" s="3">
        <f t="shared" si="56"/>
        <v>-1.1608433042921E-2</v>
      </c>
      <c r="D1820" s="1">
        <v>63.46</v>
      </c>
      <c r="E1820" s="3">
        <f t="shared" si="57"/>
        <v>1.9601542416452424E-2</v>
      </c>
    </row>
    <row r="1821" spans="1:5" x14ac:dyDescent="0.35">
      <c r="A1821" s="2">
        <v>44281</v>
      </c>
      <c r="B1821" s="4">
        <v>1622.63</v>
      </c>
      <c r="C1821" s="3">
        <f t="shared" si="56"/>
        <v>-7.4261211057212164E-3</v>
      </c>
      <c r="D1821" s="1">
        <v>64.94</v>
      </c>
      <c r="E1821" s="3">
        <f t="shared" si="57"/>
        <v>2.3321777497636257E-2</v>
      </c>
    </row>
    <row r="1822" spans="1:5" x14ac:dyDescent="0.35">
      <c r="A1822" s="2">
        <v>44284</v>
      </c>
      <c r="B1822" s="4">
        <v>1634.74</v>
      </c>
      <c r="C1822" s="3">
        <f t="shared" si="56"/>
        <v>7.4631924714814212E-3</v>
      </c>
      <c r="D1822" s="1">
        <v>63.95</v>
      </c>
      <c r="E1822" s="3">
        <f t="shared" si="57"/>
        <v>-1.5244841392054126E-2</v>
      </c>
    </row>
    <row r="1823" spans="1:5" x14ac:dyDescent="0.35">
      <c r="A1823" s="2">
        <v>44285</v>
      </c>
      <c r="B1823" s="4">
        <v>1634.91</v>
      </c>
      <c r="C1823" s="3">
        <f t="shared" si="56"/>
        <v>1.0399207213383949E-4</v>
      </c>
      <c r="D1823" s="1">
        <v>64.489999999999995</v>
      </c>
      <c r="E1823" s="3">
        <f t="shared" si="57"/>
        <v>8.4440969507426425E-3</v>
      </c>
    </row>
    <row r="1824" spans="1:5" x14ac:dyDescent="0.35">
      <c r="A1824" s="2">
        <v>44286</v>
      </c>
      <c r="B1824" s="4">
        <v>1636.12</v>
      </c>
      <c r="C1824" s="3">
        <f t="shared" si="56"/>
        <v>7.4010190163361223E-4</v>
      </c>
      <c r="D1824" s="1">
        <v>63.68</v>
      </c>
      <c r="E1824" s="3">
        <f t="shared" si="57"/>
        <v>-1.2560086835168169E-2</v>
      </c>
    </row>
    <row r="1825" spans="1:5" x14ac:dyDescent="0.35">
      <c r="A1825" s="2">
        <v>44287</v>
      </c>
      <c r="B1825" s="4">
        <v>1677</v>
      </c>
      <c r="C1825" s="3">
        <f t="shared" si="56"/>
        <v>2.4985942351416834E-2</v>
      </c>
      <c r="D1825" s="1">
        <v>63.73</v>
      </c>
      <c r="E1825" s="3">
        <f t="shared" si="57"/>
        <v>7.8517587939694029E-4</v>
      </c>
    </row>
    <row r="1826" spans="1:5" x14ac:dyDescent="0.35">
      <c r="A1826" s="2">
        <v>44288</v>
      </c>
      <c r="B1826" s="4">
        <v>1681.05</v>
      </c>
      <c r="C1826" s="3">
        <f t="shared" si="56"/>
        <v>2.4150268336314575E-3</v>
      </c>
      <c r="D1826" s="1">
        <v>64.040000000000006</v>
      </c>
      <c r="E1826" s="3">
        <f t="shared" si="57"/>
        <v>4.8642711438884262E-3</v>
      </c>
    </row>
    <row r="1827" spans="1:5" x14ac:dyDescent="0.35">
      <c r="A1827" s="2">
        <v>44291</v>
      </c>
      <c r="B1827" s="4">
        <v>1691.89</v>
      </c>
      <c r="C1827" s="3">
        <f t="shared" si="56"/>
        <v>6.4483507331728066E-3</v>
      </c>
      <c r="D1827" s="1">
        <v>63.55</v>
      </c>
      <c r="E1827" s="3">
        <f t="shared" si="57"/>
        <v>-7.6514678326047633E-3</v>
      </c>
    </row>
    <row r="1828" spans="1:5" x14ac:dyDescent="0.35">
      <c r="A1828" s="2">
        <v>44292</v>
      </c>
      <c r="B1828" s="4">
        <v>1669.62</v>
      </c>
      <c r="C1828" s="3">
        <f t="shared" si="56"/>
        <v>-1.3162794271495314E-2</v>
      </c>
      <c r="D1828" s="1">
        <v>62.1</v>
      </c>
      <c r="E1828" s="3">
        <f t="shared" si="57"/>
        <v>-2.2816679779700956E-2</v>
      </c>
    </row>
    <row r="1829" spans="1:5" x14ac:dyDescent="0.35">
      <c r="A1829" s="2">
        <v>44293</v>
      </c>
      <c r="B1829" s="4">
        <v>1665.05</v>
      </c>
      <c r="C1829" s="3">
        <f t="shared" si="56"/>
        <v>-2.7371497706064475E-3</v>
      </c>
      <c r="D1829" s="1">
        <v>62.19</v>
      </c>
      <c r="E1829" s="3">
        <f t="shared" si="57"/>
        <v>1.449275362318781E-3</v>
      </c>
    </row>
    <row r="1830" spans="1:5" x14ac:dyDescent="0.35">
      <c r="A1830" s="2">
        <v>44294</v>
      </c>
      <c r="B1830" s="4">
        <v>1664.62</v>
      </c>
      <c r="C1830" s="3">
        <f t="shared" si="56"/>
        <v>-2.5825050298793653E-4</v>
      </c>
      <c r="D1830" s="1">
        <v>62.6</v>
      </c>
      <c r="E1830" s="3">
        <f t="shared" si="57"/>
        <v>6.5926997909632372E-3</v>
      </c>
    </row>
    <row r="1831" spans="1:5" x14ac:dyDescent="0.35">
      <c r="A1831" s="2">
        <v>44295</v>
      </c>
      <c r="B1831" s="4">
        <v>1637.82</v>
      </c>
      <c r="C1831" s="3">
        <f t="shared" si="56"/>
        <v>-1.6099770518196319E-2</v>
      </c>
      <c r="D1831" s="1">
        <v>62.19</v>
      </c>
      <c r="E1831" s="3">
        <f t="shared" si="57"/>
        <v>-6.5495207667732218E-3</v>
      </c>
    </row>
    <row r="1832" spans="1:5" x14ac:dyDescent="0.35">
      <c r="A1832" s="2">
        <v>44298</v>
      </c>
      <c r="B1832" s="4">
        <v>1612.08</v>
      </c>
      <c r="C1832" s="3">
        <f t="shared" si="56"/>
        <v>-1.5716012748653703E-2</v>
      </c>
      <c r="D1832" s="1">
        <v>62.28</v>
      </c>
      <c r="E1832" s="3">
        <f t="shared" si="57"/>
        <v>1.447178002894411E-3</v>
      </c>
    </row>
    <row r="1833" spans="1:5" x14ac:dyDescent="0.35">
      <c r="A1833" s="2">
        <v>44299</v>
      </c>
      <c r="B1833" s="4">
        <v>1606.44</v>
      </c>
      <c r="C1833" s="3">
        <f t="shared" si="56"/>
        <v>-3.4985856781300389E-3</v>
      </c>
      <c r="D1833" s="1">
        <v>62.55</v>
      </c>
      <c r="E1833" s="3">
        <f t="shared" si="57"/>
        <v>4.3352601156068727E-3</v>
      </c>
    </row>
    <row r="1834" spans="1:5" x14ac:dyDescent="0.35">
      <c r="A1834" s="2">
        <v>44300</v>
      </c>
      <c r="B1834" s="4">
        <v>1640.74</v>
      </c>
      <c r="C1834" s="3">
        <f t="shared" si="56"/>
        <v>2.1351559971116228E-2</v>
      </c>
      <c r="D1834" s="1">
        <v>62.51</v>
      </c>
      <c r="E1834" s="3">
        <f t="shared" si="57"/>
        <v>-6.3948840927256832E-4</v>
      </c>
    </row>
    <row r="1835" spans="1:5" x14ac:dyDescent="0.35">
      <c r="A1835" s="2">
        <v>44301</v>
      </c>
      <c r="B1835" s="4">
        <v>1634.51</v>
      </c>
      <c r="C1835" s="3">
        <f t="shared" si="56"/>
        <v>-3.7970671770055087E-3</v>
      </c>
      <c r="D1835" s="1">
        <v>62.37</v>
      </c>
      <c r="E1835" s="3">
        <f t="shared" si="57"/>
        <v>-2.2396416573348355E-3</v>
      </c>
    </row>
    <row r="1836" spans="1:5" x14ac:dyDescent="0.35">
      <c r="A1836" s="2">
        <v>44302</v>
      </c>
      <c r="B1836" s="4">
        <v>1633.58</v>
      </c>
      <c r="C1836" s="3">
        <f t="shared" si="56"/>
        <v>-5.6897785880787738E-4</v>
      </c>
      <c r="D1836" s="1">
        <v>61.97</v>
      </c>
      <c r="E1836" s="3">
        <f t="shared" si="57"/>
        <v>-6.4133397466730573E-3</v>
      </c>
    </row>
    <row r="1837" spans="1:5" x14ac:dyDescent="0.35">
      <c r="A1837" s="2">
        <v>44305</v>
      </c>
      <c r="B1837" s="4">
        <v>1592.13</v>
      </c>
      <c r="C1837" s="3">
        <f t="shared" si="56"/>
        <v>-2.5373719070997332E-2</v>
      </c>
      <c r="D1837" s="1">
        <v>60.88</v>
      </c>
      <c r="E1837" s="3">
        <f t="shared" si="57"/>
        <v>-1.7589156043246672E-2</v>
      </c>
    </row>
    <row r="1838" spans="1:5" x14ac:dyDescent="0.35">
      <c r="A1838" s="2">
        <v>44306</v>
      </c>
      <c r="B1838" s="4">
        <v>1569.44</v>
      </c>
      <c r="C1838" s="3">
        <f t="shared" si="56"/>
        <v>-1.4251348822018336E-2</v>
      </c>
      <c r="D1838" s="1">
        <v>59.22</v>
      </c>
      <c r="E1838" s="3">
        <f t="shared" si="57"/>
        <v>-2.7266754270696511E-2</v>
      </c>
    </row>
    <row r="1839" spans="1:5" x14ac:dyDescent="0.35">
      <c r="A1839" s="2">
        <v>44307</v>
      </c>
      <c r="B1839" s="4">
        <v>1521.62</v>
      </c>
      <c r="C1839" s="3">
        <f t="shared" si="56"/>
        <v>-3.0469466816189318E-2</v>
      </c>
      <c r="D1839" s="1">
        <v>59.17</v>
      </c>
      <c r="E1839" s="3">
        <f t="shared" si="57"/>
        <v>-8.4430935494760485E-4</v>
      </c>
    </row>
    <row r="1840" spans="1:5" x14ac:dyDescent="0.35">
      <c r="A1840" s="2">
        <v>44308</v>
      </c>
      <c r="B1840" s="4">
        <v>1541.66</v>
      </c>
      <c r="C1840" s="3">
        <f t="shared" si="56"/>
        <v>1.3170173893613512E-2</v>
      </c>
      <c r="D1840" s="1">
        <v>59.49</v>
      </c>
      <c r="E1840" s="3">
        <f t="shared" si="57"/>
        <v>5.4081460199425432E-3</v>
      </c>
    </row>
    <row r="1841" spans="1:5" x14ac:dyDescent="0.35">
      <c r="A1841" s="2">
        <v>44312</v>
      </c>
      <c r="B1841" s="4">
        <v>1580.87</v>
      </c>
      <c r="C1841" s="3">
        <f t="shared" si="56"/>
        <v>2.543362349675013E-2</v>
      </c>
      <c r="D1841" s="1">
        <v>59.58</v>
      </c>
      <c r="E1841" s="3">
        <f t="shared" si="57"/>
        <v>1.5128593040846579E-3</v>
      </c>
    </row>
    <row r="1842" spans="1:5" x14ac:dyDescent="0.35">
      <c r="A1842" s="2">
        <v>44313</v>
      </c>
      <c r="B1842" s="4">
        <v>1600.21</v>
      </c>
      <c r="C1842" s="3">
        <f t="shared" si="56"/>
        <v>1.223377001271461E-2</v>
      </c>
      <c r="D1842" s="1">
        <v>60.25</v>
      </c>
      <c r="E1842" s="3">
        <f t="shared" si="57"/>
        <v>1.1245384357166863E-2</v>
      </c>
    </row>
    <row r="1843" spans="1:5" x14ac:dyDescent="0.35">
      <c r="A1843" s="2">
        <v>44314</v>
      </c>
      <c r="B1843" s="4">
        <v>1590.7</v>
      </c>
      <c r="C1843" s="3">
        <f t="shared" si="56"/>
        <v>-5.942969985189438E-3</v>
      </c>
      <c r="D1843" s="1">
        <v>59.8</v>
      </c>
      <c r="E1843" s="3">
        <f t="shared" si="57"/>
        <v>-7.4688796680498397E-3</v>
      </c>
    </row>
    <row r="1844" spans="1:5" x14ac:dyDescent="0.35">
      <c r="A1844" s="2">
        <v>44315</v>
      </c>
      <c r="B1844" s="4">
        <v>1609.27</v>
      </c>
      <c r="C1844" s="3">
        <f t="shared" si="56"/>
        <v>1.1674105739611451E-2</v>
      </c>
      <c r="D1844" s="1">
        <v>59.89</v>
      </c>
      <c r="E1844" s="3">
        <f t="shared" si="57"/>
        <v>1.505016722408084E-3</v>
      </c>
    </row>
    <row r="1845" spans="1:5" x14ac:dyDescent="0.35">
      <c r="A1845" s="2">
        <v>44316</v>
      </c>
      <c r="B1845" s="4">
        <v>1607.32</v>
      </c>
      <c r="C1845" s="3">
        <f t="shared" si="56"/>
        <v>-1.2117295419662615E-3</v>
      </c>
      <c r="D1845" s="1">
        <v>58.63</v>
      </c>
      <c r="E1845" s="3">
        <f t="shared" si="57"/>
        <v>-2.1038570712973752E-2</v>
      </c>
    </row>
    <row r="1846" spans="1:5" x14ac:dyDescent="0.35">
      <c r="A1846" s="2">
        <v>44319</v>
      </c>
      <c r="B1846" s="4">
        <v>1635.75</v>
      </c>
      <c r="C1846" s="3">
        <f t="shared" si="56"/>
        <v>1.7687828186048866E-2</v>
      </c>
      <c r="D1846" s="1">
        <v>59.31</v>
      </c>
      <c r="E1846" s="3">
        <f t="shared" si="57"/>
        <v>1.1598157939621349E-2</v>
      </c>
    </row>
    <row r="1847" spans="1:5" x14ac:dyDescent="0.35">
      <c r="A1847" s="2">
        <v>44320</v>
      </c>
      <c r="B1847" s="4">
        <v>1629.44</v>
      </c>
      <c r="C1847" s="3">
        <f t="shared" si="56"/>
        <v>-3.8575576952467952E-3</v>
      </c>
      <c r="D1847" s="1">
        <v>58.36</v>
      </c>
      <c r="E1847" s="3">
        <f t="shared" si="57"/>
        <v>-1.6017534985668568E-2</v>
      </c>
    </row>
    <row r="1848" spans="1:5" x14ac:dyDescent="0.35">
      <c r="A1848" s="2">
        <v>44321</v>
      </c>
      <c r="B1848" s="4">
        <v>1631.51</v>
      </c>
      <c r="C1848" s="3">
        <f t="shared" si="56"/>
        <v>1.2703750981932051E-3</v>
      </c>
      <c r="D1848" s="1">
        <v>58.99</v>
      </c>
      <c r="E1848" s="3">
        <f t="shared" si="57"/>
        <v>1.0795065113091203E-2</v>
      </c>
    </row>
    <row r="1849" spans="1:5" x14ac:dyDescent="0.35">
      <c r="A1849" s="2">
        <v>44322</v>
      </c>
      <c r="B1849" s="4">
        <v>1638.41</v>
      </c>
      <c r="C1849" s="3">
        <f t="shared" si="56"/>
        <v>4.2292109763348625E-3</v>
      </c>
      <c r="D1849" s="1">
        <v>59.62</v>
      </c>
      <c r="E1849" s="3">
        <f t="shared" si="57"/>
        <v>1.0679776233259797E-2</v>
      </c>
    </row>
    <row r="1850" spans="1:5" x14ac:dyDescent="0.35">
      <c r="A1850" s="2">
        <v>44323</v>
      </c>
      <c r="B1850" s="4">
        <v>1650.7</v>
      </c>
      <c r="C1850" s="3">
        <f t="shared" si="56"/>
        <v>7.5011749195866501E-3</v>
      </c>
      <c r="D1850" s="1">
        <v>58.36</v>
      </c>
      <c r="E1850" s="3">
        <f t="shared" si="57"/>
        <v>-2.1133847702113351E-2</v>
      </c>
    </row>
    <row r="1851" spans="1:5" x14ac:dyDescent="0.35">
      <c r="A1851" s="2">
        <v>44326</v>
      </c>
      <c r="B1851" s="4">
        <v>1672.33</v>
      </c>
      <c r="C1851" s="3">
        <f t="shared" si="56"/>
        <v>1.3103531834979028E-2</v>
      </c>
      <c r="D1851" s="1">
        <v>59.44</v>
      </c>
      <c r="E1851" s="3">
        <f t="shared" si="57"/>
        <v>1.8505825908156241E-2</v>
      </c>
    </row>
    <row r="1852" spans="1:5" x14ac:dyDescent="0.35">
      <c r="A1852" s="2">
        <v>44327</v>
      </c>
      <c r="B1852" s="4">
        <v>1655.8</v>
      </c>
      <c r="C1852" s="3">
        <f t="shared" si="56"/>
        <v>-9.884412765423076E-3</v>
      </c>
      <c r="D1852" s="1">
        <v>58.54</v>
      </c>
      <c r="E1852" s="3">
        <f t="shared" si="57"/>
        <v>-1.5141318977119761E-2</v>
      </c>
    </row>
    <row r="1853" spans="1:5" x14ac:dyDescent="0.35">
      <c r="A1853" s="2">
        <v>44328</v>
      </c>
      <c r="B1853" s="4">
        <v>1653.61</v>
      </c>
      <c r="C1853" s="3">
        <f t="shared" si="56"/>
        <v>-1.3226235052542906E-3</v>
      </c>
      <c r="D1853" s="1">
        <v>58.49</v>
      </c>
      <c r="E1853" s="3">
        <f t="shared" si="57"/>
        <v>-8.5411684318409907E-4</v>
      </c>
    </row>
    <row r="1854" spans="1:5" x14ac:dyDescent="0.35">
      <c r="A1854" s="2">
        <v>44333</v>
      </c>
      <c r="B1854" s="4">
        <v>1669.48</v>
      </c>
      <c r="C1854" s="3">
        <f t="shared" si="56"/>
        <v>9.5971843421363678E-3</v>
      </c>
      <c r="D1854" s="1">
        <v>59.17</v>
      </c>
      <c r="E1854" s="3">
        <f t="shared" si="57"/>
        <v>1.1625918960506064E-2</v>
      </c>
    </row>
    <row r="1855" spans="1:5" x14ac:dyDescent="0.35">
      <c r="A1855" s="2">
        <v>44334</v>
      </c>
      <c r="B1855" s="4">
        <v>1672.76</v>
      </c>
      <c r="C1855" s="3">
        <f t="shared" si="56"/>
        <v>1.9646836140594513E-3</v>
      </c>
      <c r="D1855" s="1">
        <v>59.22</v>
      </c>
      <c r="E1855" s="3">
        <f t="shared" si="57"/>
        <v>8.4502281561597359E-4</v>
      </c>
    </row>
    <row r="1856" spans="1:5" x14ac:dyDescent="0.35">
      <c r="A1856" s="2">
        <v>44336</v>
      </c>
      <c r="B1856" s="4">
        <v>1662.15</v>
      </c>
      <c r="C1856" s="3">
        <f t="shared" si="56"/>
        <v>-6.3428106841387291E-3</v>
      </c>
      <c r="D1856" s="1">
        <v>58.61</v>
      </c>
      <c r="E1856" s="3">
        <f t="shared" si="57"/>
        <v>-1.0300574130361355E-2</v>
      </c>
    </row>
    <row r="1857" spans="1:5" x14ac:dyDescent="0.35">
      <c r="A1857" s="2">
        <v>44337</v>
      </c>
      <c r="B1857" s="4">
        <v>1664.04</v>
      </c>
      <c r="C1857" s="3">
        <f t="shared" si="56"/>
        <v>1.1370814908401002E-3</v>
      </c>
      <c r="D1857" s="1">
        <v>58.52</v>
      </c>
      <c r="E1857" s="3">
        <f t="shared" si="57"/>
        <v>-1.5355741341067446E-3</v>
      </c>
    </row>
    <row r="1858" spans="1:5" x14ac:dyDescent="0.35">
      <c r="A1858" s="2">
        <v>44340</v>
      </c>
      <c r="B1858" s="4">
        <v>1662.56</v>
      </c>
      <c r="C1858" s="3">
        <f t="shared" si="56"/>
        <v>-8.8940169707460047E-4</v>
      </c>
      <c r="D1858" s="1">
        <v>58.15</v>
      </c>
      <c r="E1858" s="3">
        <f t="shared" si="57"/>
        <v>-6.3226247436774527E-3</v>
      </c>
    </row>
    <row r="1859" spans="1:5" x14ac:dyDescent="0.35">
      <c r="A1859" s="2">
        <v>44341</v>
      </c>
      <c r="B1859" s="4">
        <v>1601.32</v>
      </c>
      <c r="C1859" s="3">
        <f t="shared" ref="C1859:C1922" si="58">(B1859-B1858)/B1858</f>
        <v>-3.6834760850736219E-2</v>
      </c>
      <c r="D1859" s="1">
        <v>57.08</v>
      </c>
      <c r="E1859" s="3">
        <f t="shared" ref="E1859:E1922" si="59">(D1859-D1858)/D1858</f>
        <v>-1.8400687876182292E-2</v>
      </c>
    </row>
    <row r="1860" spans="1:5" x14ac:dyDescent="0.35">
      <c r="A1860" s="2">
        <v>44342</v>
      </c>
      <c r="B1860" s="4">
        <v>1628.83</v>
      </c>
      <c r="C1860" s="3">
        <f t="shared" si="58"/>
        <v>1.7179576849099487E-2</v>
      </c>
      <c r="D1860" s="1">
        <v>57.45</v>
      </c>
      <c r="E1860" s="3">
        <f t="shared" si="59"/>
        <v>6.482130343377795E-3</v>
      </c>
    </row>
    <row r="1861" spans="1:5" x14ac:dyDescent="0.35">
      <c r="A1861" s="2">
        <v>44343</v>
      </c>
      <c r="B1861" s="4">
        <v>1615.99</v>
      </c>
      <c r="C1861" s="3">
        <f t="shared" si="58"/>
        <v>-7.8829589337131058E-3</v>
      </c>
      <c r="D1861" s="1">
        <v>56.24</v>
      </c>
      <c r="E1861" s="3">
        <f t="shared" si="59"/>
        <v>-2.1061792863359456E-2</v>
      </c>
    </row>
    <row r="1862" spans="1:5" x14ac:dyDescent="0.35">
      <c r="A1862" s="2">
        <v>44344</v>
      </c>
      <c r="B1862" s="4">
        <v>1618.84</v>
      </c>
      <c r="C1862" s="3">
        <f t="shared" si="58"/>
        <v>1.7636247749057291E-3</v>
      </c>
      <c r="D1862" s="1">
        <v>59.77</v>
      </c>
      <c r="E1862" s="3">
        <f t="shared" si="59"/>
        <v>6.2766714082503575E-2</v>
      </c>
    </row>
    <row r="1863" spans="1:5" x14ac:dyDescent="0.35">
      <c r="A1863" s="2">
        <v>44347</v>
      </c>
      <c r="B1863" s="4">
        <v>1616.69</v>
      </c>
      <c r="C1863" s="3">
        <f t="shared" si="58"/>
        <v>-1.328111487237691E-3</v>
      </c>
      <c r="D1863" s="1">
        <v>59.49</v>
      </c>
      <c r="E1863" s="3">
        <f t="shared" si="59"/>
        <v>-4.6846243935084681E-3</v>
      </c>
    </row>
    <row r="1864" spans="1:5" x14ac:dyDescent="0.35">
      <c r="A1864" s="2">
        <v>44348</v>
      </c>
      <c r="B1864" s="4">
        <v>1628.12</v>
      </c>
      <c r="C1864" s="3">
        <f t="shared" si="58"/>
        <v>7.0700010515311138E-3</v>
      </c>
      <c r="D1864" s="1">
        <v>59.59</v>
      </c>
      <c r="E1864" s="3">
        <f t="shared" si="59"/>
        <v>1.6809547823163796E-3</v>
      </c>
    </row>
    <row r="1865" spans="1:5" x14ac:dyDescent="0.35">
      <c r="A1865" s="2">
        <v>44349</v>
      </c>
      <c r="B1865" s="4">
        <v>1626.84</v>
      </c>
      <c r="C1865" s="3">
        <f t="shared" si="58"/>
        <v>-7.8618283664593077E-4</v>
      </c>
      <c r="D1865" s="1">
        <v>58.56</v>
      </c>
      <c r="E1865" s="3">
        <f t="shared" si="59"/>
        <v>-1.7284779325390184E-2</v>
      </c>
    </row>
    <row r="1866" spans="1:5" x14ac:dyDescent="0.35">
      <c r="A1866" s="2">
        <v>44350</v>
      </c>
      <c r="B1866" s="4">
        <v>1625.42</v>
      </c>
      <c r="C1866" s="3">
        <f t="shared" si="58"/>
        <v>-8.7285781023324085E-4</v>
      </c>
      <c r="D1866" s="1">
        <v>57.36</v>
      </c>
      <c r="E1866" s="3">
        <f t="shared" si="59"/>
        <v>-2.0491803278688572E-2</v>
      </c>
    </row>
    <row r="1867" spans="1:5" x14ac:dyDescent="0.35">
      <c r="A1867" s="2">
        <v>44351</v>
      </c>
      <c r="B1867" s="4">
        <v>1630.35</v>
      </c>
      <c r="C1867" s="3">
        <f t="shared" si="58"/>
        <v>3.0330622239174098E-3</v>
      </c>
      <c r="D1867" s="1">
        <v>57.87</v>
      </c>
      <c r="E1867" s="3">
        <f t="shared" si="59"/>
        <v>8.8912133891213049E-3</v>
      </c>
    </row>
    <row r="1868" spans="1:5" x14ac:dyDescent="0.35">
      <c r="A1868" s="2">
        <v>44354</v>
      </c>
      <c r="B1868" s="4">
        <v>1643.47</v>
      </c>
      <c r="C1868" s="3">
        <f t="shared" si="58"/>
        <v>8.0473517956267792E-3</v>
      </c>
      <c r="D1868" s="1">
        <v>57.63</v>
      </c>
      <c r="E1868" s="3">
        <f t="shared" si="59"/>
        <v>-4.1472265422497819E-3</v>
      </c>
    </row>
    <row r="1869" spans="1:5" x14ac:dyDescent="0.35">
      <c r="A1869" s="2">
        <v>44355</v>
      </c>
      <c r="B1869" s="4">
        <v>1643.86</v>
      </c>
      <c r="C1869" s="3">
        <f t="shared" si="58"/>
        <v>2.3730278009326161E-4</v>
      </c>
      <c r="D1869" s="1">
        <v>57.68</v>
      </c>
      <c r="E1869" s="3">
        <f t="shared" si="59"/>
        <v>8.6760367863954809E-4</v>
      </c>
    </row>
    <row r="1870" spans="1:5" x14ac:dyDescent="0.35">
      <c r="A1870" s="2">
        <v>44356</v>
      </c>
      <c r="B1870" s="4">
        <v>1645.4</v>
      </c>
      <c r="C1870" s="3">
        <f t="shared" si="58"/>
        <v>9.3681943717846474E-4</v>
      </c>
      <c r="D1870" s="1">
        <v>58.29</v>
      </c>
      <c r="E1870" s="3">
        <f t="shared" si="59"/>
        <v>1.0575589459084595E-2</v>
      </c>
    </row>
    <row r="1871" spans="1:5" x14ac:dyDescent="0.35">
      <c r="A1871" s="2">
        <v>44357</v>
      </c>
      <c r="B1871" s="4">
        <v>1650.16</v>
      </c>
      <c r="C1871" s="3">
        <f t="shared" si="58"/>
        <v>2.8929135772456488E-3</v>
      </c>
      <c r="D1871" s="1">
        <v>58.33</v>
      </c>
      <c r="E1871" s="3">
        <f t="shared" si="59"/>
        <v>6.8622405215301339E-4</v>
      </c>
    </row>
    <row r="1872" spans="1:5" x14ac:dyDescent="0.35">
      <c r="A1872" s="2">
        <v>44358</v>
      </c>
      <c r="B1872" s="4">
        <v>1653.43</v>
      </c>
      <c r="C1872" s="3">
        <f t="shared" si="58"/>
        <v>1.9816260241431022E-3</v>
      </c>
      <c r="D1872" s="1">
        <v>58.7</v>
      </c>
      <c r="E1872" s="3">
        <f t="shared" si="59"/>
        <v>6.3432196125493669E-3</v>
      </c>
    </row>
    <row r="1873" spans="1:5" x14ac:dyDescent="0.35">
      <c r="A1873" s="2">
        <v>44361</v>
      </c>
      <c r="B1873" s="4">
        <v>1645.9</v>
      </c>
      <c r="C1873" s="3">
        <f t="shared" si="58"/>
        <v>-4.5541692118807407E-3</v>
      </c>
      <c r="D1873" s="1">
        <v>59.91</v>
      </c>
      <c r="E1873" s="3">
        <f t="shared" si="59"/>
        <v>2.0613287904599552E-2</v>
      </c>
    </row>
    <row r="1874" spans="1:5" x14ac:dyDescent="0.35">
      <c r="A1874" s="2">
        <v>44362</v>
      </c>
      <c r="B1874" s="4">
        <v>1633.52</v>
      </c>
      <c r="C1874" s="3">
        <f t="shared" si="58"/>
        <v>-7.5217206391640489E-3</v>
      </c>
      <c r="D1874" s="1">
        <v>59.73</v>
      </c>
      <c r="E1874" s="3">
        <f t="shared" si="59"/>
        <v>-3.0045067601402057E-3</v>
      </c>
    </row>
    <row r="1875" spans="1:5" x14ac:dyDescent="0.35">
      <c r="A1875" s="2">
        <v>44363</v>
      </c>
      <c r="B1875" s="4">
        <v>1618.74</v>
      </c>
      <c r="C1875" s="3">
        <f t="shared" si="58"/>
        <v>-9.0479455409177567E-3</v>
      </c>
      <c r="D1875" s="1">
        <v>60.43</v>
      </c>
      <c r="E1875" s="3">
        <f t="shared" si="59"/>
        <v>1.1719403984597403E-2</v>
      </c>
    </row>
    <row r="1876" spans="1:5" x14ac:dyDescent="0.35">
      <c r="A1876" s="2">
        <v>44364</v>
      </c>
      <c r="B1876" s="4">
        <v>1601.72</v>
      </c>
      <c r="C1876" s="3">
        <f t="shared" si="58"/>
        <v>-1.0514350667803343E-2</v>
      </c>
      <c r="D1876" s="1">
        <v>59.59</v>
      </c>
      <c r="E1876" s="3">
        <f t="shared" si="59"/>
        <v>-1.3900380605659379E-2</v>
      </c>
    </row>
    <row r="1877" spans="1:5" x14ac:dyDescent="0.35">
      <c r="A1877" s="2">
        <v>44365</v>
      </c>
      <c r="B1877" s="4">
        <v>1579.03</v>
      </c>
      <c r="C1877" s="3">
        <f t="shared" si="58"/>
        <v>-1.416602152685866E-2</v>
      </c>
      <c r="D1877" s="1">
        <v>59.08</v>
      </c>
      <c r="E1877" s="3">
        <f t="shared" si="59"/>
        <v>-8.5584829669408478E-3</v>
      </c>
    </row>
    <row r="1878" spans="1:5" x14ac:dyDescent="0.35">
      <c r="A1878" s="2">
        <v>44368</v>
      </c>
      <c r="B1878" s="4">
        <v>1584.32</v>
      </c>
      <c r="C1878" s="3">
        <f t="shared" si="58"/>
        <v>3.3501580083975377E-3</v>
      </c>
      <c r="D1878" s="1">
        <v>60.05</v>
      </c>
      <c r="E1878" s="3">
        <f t="shared" si="59"/>
        <v>1.6418415707515215E-2</v>
      </c>
    </row>
    <row r="1879" spans="1:5" x14ac:dyDescent="0.35">
      <c r="A1879" s="2">
        <v>44369</v>
      </c>
      <c r="B1879" s="4">
        <v>1597.03</v>
      </c>
      <c r="C1879" s="3">
        <f t="shared" si="58"/>
        <v>8.0223692183397522E-3</v>
      </c>
      <c r="D1879" s="1">
        <v>59.63</v>
      </c>
      <c r="E1879" s="3">
        <f t="shared" si="59"/>
        <v>-6.9941715237301352E-3</v>
      </c>
    </row>
    <row r="1880" spans="1:5" x14ac:dyDescent="0.35">
      <c r="A1880" s="2">
        <v>44370</v>
      </c>
      <c r="B1880" s="4">
        <v>1592.27</v>
      </c>
      <c r="C1880" s="3">
        <f t="shared" si="58"/>
        <v>-2.9805326136641084E-3</v>
      </c>
      <c r="D1880" s="1">
        <v>58.47</v>
      </c>
      <c r="E1880" s="3">
        <f t="shared" si="59"/>
        <v>-1.9453295321147136E-2</v>
      </c>
    </row>
    <row r="1881" spans="1:5" x14ac:dyDescent="0.35">
      <c r="A1881" s="2">
        <v>44371</v>
      </c>
      <c r="B1881" s="4">
        <v>1601.99</v>
      </c>
      <c r="C1881" s="3">
        <f t="shared" si="58"/>
        <v>6.1044923285623843E-3</v>
      </c>
      <c r="D1881" s="1">
        <v>58.75</v>
      </c>
      <c r="E1881" s="3">
        <f t="shared" si="59"/>
        <v>4.7887805712331305E-3</v>
      </c>
    </row>
    <row r="1882" spans="1:5" x14ac:dyDescent="0.35">
      <c r="A1882" s="2">
        <v>44372</v>
      </c>
      <c r="B1882" s="4">
        <v>1582.54</v>
      </c>
      <c r="C1882" s="3">
        <f t="shared" si="58"/>
        <v>-1.214114944537734E-2</v>
      </c>
      <c r="D1882" s="1">
        <v>57.73</v>
      </c>
      <c r="E1882" s="3">
        <f t="shared" si="59"/>
        <v>-1.7361702127659629E-2</v>
      </c>
    </row>
    <row r="1883" spans="1:5" x14ac:dyDescent="0.35">
      <c r="A1883" s="2">
        <v>44375</v>
      </c>
      <c r="B1883" s="4">
        <v>1560.81</v>
      </c>
      <c r="C1883" s="3">
        <f t="shared" si="58"/>
        <v>-1.3731090525357981E-2</v>
      </c>
      <c r="D1883" s="1">
        <v>58.05</v>
      </c>
      <c r="E1883" s="3">
        <f t="shared" si="59"/>
        <v>5.5430452104625032E-3</v>
      </c>
    </row>
    <row r="1884" spans="1:5" x14ac:dyDescent="0.35">
      <c r="A1884" s="2">
        <v>44376</v>
      </c>
      <c r="B1884" s="4">
        <v>1559.75</v>
      </c>
      <c r="C1884" s="3">
        <f t="shared" si="58"/>
        <v>-6.7913455193133404E-4</v>
      </c>
      <c r="D1884" s="1">
        <v>58.89</v>
      </c>
      <c r="E1884" s="3">
        <f t="shared" si="59"/>
        <v>1.4470284237726158E-2</v>
      </c>
    </row>
    <row r="1885" spans="1:5" x14ac:dyDescent="0.35">
      <c r="A1885" s="2">
        <v>44377</v>
      </c>
      <c r="B1885" s="4">
        <v>1545.38</v>
      </c>
      <c r="C1885" s="3">
        <f t="shared" si="58"/>
        <v>-9.2130149062349034E-3</v>
      </c>
      <c r="D1885" s="1">
        <v>57.82</v>
      </c>
      <c r="E1885" s="3">
        <f t="shared" si="59"/>
        <v>-1.8169468500594334E-2</v>
      </c>
    </row>
    <row r="1886" spans="1:5" x14ac:dyDescent="0.35">
      <c r="A1886" s="2">
        <v>44378</v>
      </c>
      <c r="B1886" s="4">
        <v>1564.95</v>
      </c>
      <c r="C1886" s="3">
        <f t="shared" si="58"/>
        <v>1.2663552006626159E-2</v>
      </c>
      <c r="D1886" s="1">
        <v>57.59</v>
      </c>
      <c r="E1886" s="3">
        <f t="shared" si="59"/>
        <v>-3.9778623313731732E-3</v>
      </c>
    </row>
    <row r="1887" spans="1:5" x14ac:dyDescent="0.35">
      <c r="A1887" s="2">
        <v>44379</v>
      </c>
      <c r="B1887" s="4">
        <v>1569</v>
      </c>
      <c r="C1887" s="3">
        <f t="shared" si="58"/>
        <v>2.5879421067765453E-3</v>
      </c>
      <c r="D1887" s="1">
        <v>58.1</v>
      </c>
      <c r="E1887" s="3">
        <f t="shared" si="59"/>
        <v>8.8557041152977599E-3</v>
      </c>
    </row>
    <row r="1888" spans="1:5" x14ac:dyDescent="0.35">
      <c r="A1888" s="2">
        <v>44382</v>
      </c>
      <c r="B1888" s="4">
        <v>1588.14</v>
      </c>
      <c r="C1888" s="3">
        <f t="shared" si="58"/>
        <v>1.2198852772466602E-2</v>
      </c>
      <c r="D1888" s="1">
        <v>58.24</v>
      </c>
      <c r="E1888" s="3">
        <f t="shared" si="59"/>
        <v>2.4096385542168772E-3</v>
      </c>
    </row>
    <row r="1889" spans="1:5" x14ac:dyDescent="0.35">
      <c r="A1889" s="2">
        <v>44383</v>
      </c>
      <c r="B1889" s="4">
        <v>1580.49</v>
      </c>
      <c r="C1889" s="3">
        <f t="shared" si="58"/>
        <v>-4.816955684007764E-3</v>
      </c>
      <c r="D1889" s="1">
        <v>57.96</v>
      </c>
      <c r="E1889" s="3">
        <f t="shared" si="59"/>
        <v>-4.807692307692327E-3</v>
      </c>
    </row>
    <row r="1890" spans="1:5" x14ac:dyDescent="0.35">
      <c r="A1890" s="2">
        <v>44384</v>
      </c>
      <c r="B1890" s="4">
        <v>1588.16</v>
      </c>
      <c r="C1890" s="3">
        <f t="shared" si="58"/>
        <v>4.8529253585913685E-3</v>
      </c>
      <c r="D1890" s="1">
        <v>58.24</v>
      </c>
      <c r="E1890" s="3">
        <f t="shared" si="59"/>
        <v>4.830917874396155E-3</v>
      </c>
    </row>
    <row r="1891" spans="1:5" x14ac:dyDescent="0.35">
      <c r="A1891" s="2">
        <v>44385</v>
      </c>
      <c r="B1891" s="4">
        <v>1567.69</v>
      </c>
      <c r="C1891" s="3">
        <f t="shared" si="58"/>
        <v>-1.2889129558734653E-2</v>
      </c>
      <c r="D1891" s="1">
        <v>58.01</v>
      </c>
      <c r="E1891" s="3">
        <f t="shared" si="59"/>
        <v>-3.9491758241758925E-3</v>
      </c>
    </row>
    <row r="1892" spans="1:5" x14ac:dyDescent="0.35">
      <c r="A1892" s="2">
        <v>44386</v>
      </c>
      <c r="B1892" s="4">
        <v>1570.82</v>
      </c>
      <c r="C1892" s="3">
        <f t="shared" si="58"/>
        <v>1.9965681990698936E-3</v>
      </c>
      <c r="D1892" s="1">
        <v>58.84</v>
      </c>
      <c r="E1892" s="3">
        <f t="shared" si="59"/>
        <v>1.4307877952077322E-2</v>
      </c>
    </row>
    <row r="1893" spans="1:5" x14ac:dyDescent="0.35">
      <c r="A1893" s="2">
        <v>44389</v>
      </c>
      <c r="B1893" s="4">
        <v>1544.19</v>
      </c>
      <c r="C1893" s="3">
        <f t="shared" si="58"/>
        <v>-1.695292904342947E-2</v>
      </c>
      <c r="D1893" s="1">
        <v>57.03</v>
      </c>
      <c r="E1893" s="3">
        <f t="shared" si="59"/>
        <v>-3.0761386811692763E-2</v>
      </c>
    </row>
    <row r="1894" spans="1:5" x14ac:dyDescent="0.35">
      <c r="A1894" s="2">
        <v>44390</v>
      </c>
      <c r="B1894" s="4">
        <v>1531.42</v>
      </c>
      <c r="C1894" s="3">
        <f t="shared" si="58"/>
        <v>-8.2697077432181149E-3</v>
      </c>
      <c r="D1894" s="1">
        <v>56.94</v>
      </c>
      <c r="E1894" s="3">
        <f t="shared" si="59"/>
        <v>-1.5781167806418273E-3</v>
      </c>
    </row>
    <row r="1895" spans="1:5" x14ac:dyDescent="0.35">
      <c r="A1895" s="2">
        <v>44391</v>
      </c>
      <c r="B1895" s="4">
        <v>1555.78</v>
      </c>
      <c r="C1895" s="3">
        <f t="shared" si="58"/>
        <v>1.5906805448537894E-2</v>
      </c>
      <c r="D1895" s="1">
        <v>57.4</v>
      </c>
      <c r="E1895" s="3">
        <f t="shared" si="59"/>
        <v>8.0786793115560397E-3</v>
      </c>
    </row>
    <row r="1896" spans="1:5" x14ac:dyDescent="0.35">
      <c r="A1896" s="2">
        <v>44393</v>
      </c>
      <c r="B1896" s="4">
        <v>1555.54</v>
      </c>
      <c r="C1896" s="3">
        <f t="shared" si="58"/>
        <v>-1.5426345627274365E-4</v>
      </c>
      <c r="D1896" s="1">
        <v>57.45</v>
      </c>
      <c r="E1896" s="3">
        <f t="shared" si="59"/>
        <v>8.7108013937289657E-4</v>
      </c>
    </row>
    <row r="1897" spans="1:5" x14ac:dyDescent="0.35">
      <c r="A1897" s="2">
        <v>44396</v>
      </c>
      <c r="B1897" s="4">
        <v>1546.67</v>
      </c>
      <c r="C1897" s="3">
        <f t="shared" si="58"/>
        <v>-5.7021998791415788E-3</v>
      </c>
      <c r="D1897" s="1">
        <v>56.84</v>
      </c>
      <c r="E1897" s="3">
        <f t="shared" si="59"/>
        <v>-1.0617928633594419E-2</v>
      </c>
    </row>
    <row r="1898" spans="1:5" x14ac:dyDescent="0.35">
      <c r="A1898" s="2">
        <v>44403</v>
      </c>
      <c r="B1898" s="4">
        <v>1544.32</v>
      </c>
      <c r="C1898" s="3">
        <f t="shared" si="58"/>
        <v>-1.5193932771697494E-3</v>
      </c>
      <c r="D1898" s="1">
        <v>57.22</v>
      </c>
      <c r="E1898" s="3">
        <f t="shared" si="59"/>
        <v>6.685432793807098E-3</v>
      </c>
    </row>
    <row r="1899" spans="1:5" x14ac:dyDescent="0.35">
      <c r="A1899" s="2">
        <v>44404</v>
      </c>
      <c r="B1899" s="4">
        <v>1555.88</v>
      </c>
      <c r="C1899" s="3">
        <f t="shared" si="58"/>
        <v>7.4854952341484749E-3</v>
      </c>
      <c r="D1899" s="1">
        <v>57.45</v>
      </c>
      <c r="E1899" s="3">
        <f t="shared" si="59"/>
        <v>4.0195735756729115E-3</v>
      </c>
    </row>
    <row r="1900" spans="1:5" x14ac:dyDescent="0.35">
      <c r="A1900" s="2">
        <v>44405</v>
      </c>
      <c r="B1900" s="4">
        <v>1558.53</v>
      </c>
      <c r="C1900" s="3">
        <f t="shared" si="58"/>
        <v>1.7032161863381901E-3</v>
      </c>
      <c r="D1900" s="1">
        <v>57.22</v>
      </c>
      <c r="E1900" s="3">
        <f t="shared" si="59"/>
        <v>-4.0034812880766577E-3</v>
      </c>
    </row>
    <row r="1901" spans="1:5" x14ac:dyDescent="0.35">
      <c r="A1901" s="2">
        <v>44406</v>
      </c>
      <c r="B1901" s="4">
        <v>1589.52</v>
      </c>
      <c r="C1901" s="3">
        <f t="shared" si="58"/>
        <v>1.9884121576100561E-2</v>
      </c>
      <c r="D1901" s="1">
        <v>58.94</v>
      </c>
      <c r="E1901" s="3">
        <f t="shared" si="59"/>
        <v>3.0059419783292535E-2</v>
      </c>
    </row>
    <row r="1902" spans="1:5" x14ac:dyDescent="0.35">
      <c r="A1902" s="2">
        <v>44407</v>
      </c>
      <c r="B1902" s="4">
        <v>1590.86</v>
      </c>
      <c r="C1902" s="3">
        <f t="shared" si="58"/>
        <v>8.4302179274241165E-4</v>
      </c>
      <c r="D1902" s="1">
        <v>58.98</v>
      </c>
      <c r="E1902" s="3">
        <f t="shared" si="59"/>
        <v>6.7865626060398959E-4</v>
      </c>
    </row>
    <row r="1903" spans="1:5" x14ac:dyDescent="0.35">
      <c r="A1903" s="2">
        <v>44410</v>
      </c>
      <c r="B1903" s="4">
        <v>1598.77</v>
      </c>
      <c r="C1903" s="3">
        <f t="shared" si="58"/>
        <v>4.9721534264486394E-3</v>
      </c>
      <c r="D1903" s="1">
        <v>58.7</v>
      </c>
      <c r="E1903" s="3">
        <f t="shared" si="59"/>
        <v>-4.7473719905051547E-3</v>
      </c>
    </row>
    <row r="1904" spans="1:5" x14ac:dyDescent="0.35">
      <c r="A1904" s="2">
        <v>44411</v>
      </c>
      <c r="B1904" s="4">
        <v>1607.75</v>
      </c>
      <c r="C1904" s="3">
        <f t="shared" si="58"/>
        <v>5.616817928782763E-3</v>
      </c>
      <c r="D1904" s="1">
        <v>59.63</v>
      </c>
      <c r="E1904" s="3">
        <f t="shared" si="59"/>
        <v>1.5843270868824526E-2</v>
      </c>
    </row>
    <row r="1905" spans="1:5" x14ac:dyDescent="0.35">
      <c r="A1905" s="2">
        <v>44412</v>
      </c>
      <c r="B1905" s="4">
        <v>1614.94</v>
      </c>
      <c r="C1905" s="3">
        <f t="shared" si="58"/>
        <v>4.4720883221894287E-3</v>
      </c>
      <c r="D1905" s="1">
        <v>58.98</v>
      </c>
      <c r="E1905" s="3">
        <f t="shared" si="59"/>
        <v>-1.0900553412711816E-2</v>
      </c>
    </row>
    <row r="1906" spans="1:5" x14ac:dyDescent="0.35">
      <c r="A1906" s="2">
        <v>44413</v>
      </c>
      <c r="B1906" s="4">
        <v>1633.27</v>
      </c>
      <c r="C1906" s="3">
        <f t="shared" si="58"/>
        <v>1.1350266882980128E-2</v>
      </c>
      <c r="D1906" s="1">
        <v>59.54</v>
      </c>
      <c r="E1906" s="3">
        <f t="shared" si="59"/>
        <v>9.4947439810105505E-3</v>
      </c>
    </row>
    <row r="1907" spans="1:5" x14ac:dyDescent="0.35">
      <c r="A1907" s="2">
        <v>44414</v>
      </c>
      <c r="B1907" s="4">
        <v>1635.79</v>
      </c>
      <c r="C1907" s="3">
        <f t="shared" si="58"/>
        <v>1.5429169702498558E-3</v>
      </c>
      <c r="D1907" s="1">
        <v>60.01</v>
      </c>
      <c r="E1907" s="3">
        <f t="shared" si="59"/>
        <v>7.8938528720187921E-3</v>
      </c>
    </row>
    <row r="1908" spans="1:5" x14ac:dyDescent="0.35">
      <c r="A1908" s="2">
        <v>44417</v>
      </c>
      <c r="B1908" s="4">
        <v>1635.94</v>
      </c>
      <c r="C1908" s="3">
        <f t="shared" si="58"/>
        <v>9.1698812194774979E-5</v>
      </c>
      <c r="D1908" s="1">
        <v>60.1</v>
      </c>
      <c r="E1908" s="3">
        <f t="shared" si="59"/>
        <v>1.4997500416597802E-3</v>
      </c>
    </row>
    <row r="1909" spans="1:5" x14ac:dyDescent="0.35">
      <c r="A1909" s="2">
        <v>44418</v>
      </c>
      <c r="B1909" s="4">
        <v>1639.36</v>
      </c>
      <c r="C1909" s="3">
        <f t="shared" si="58"/>
        <v>2.0905412178929823E-3</v>
      </c>
      <c r="D1909" s="1">
        <v>63.68</v>
      </c>
      <c r="E1909" s="3">
        <f t="shared" si="59"/>
        <v>5.9567387687187993E-2</v>
      </c>
    </row>
    <row r="1910" spans="1:5" x14ac:dyDescent="0.35">
      <c r="A1910" s="2">
        <v>44419</v>
      </c>
      <c r="B1910" s="4">
        <v>1608.98</v>
      </c>
      <c r="C1910" s="3">
        <f t="shared" si="58"/>
        <v>-1.8531622096427804E-2</v>
      </c>
      <c r="D1910" s="1">
        <v>63.26</v>
      </c>
      <c r="E1910" s="3">
        <f t="shared" si="59"/>
        <v>-6.5954773869347002E-3</v>
      </c>
    </row>
    <row r="1911" spans="1:5" x14ac:dyDescent="0.35">
      <c r="A1911" s="2">
        <v>44420</v>
      </c>
      <c r="B1911" s="4">
        <v>1641.89</v>
      </c>
      <c r="C1911" s="3">
        <f t="shared" si="58"/>
        <v>2.045395219331507E-2</v>
      </c>
      <c r="D1911" s="1">
        <v>65.22</v>
      </c>
      <c r="E1911" s="3">
        <f t="shared" si="59"/>
        <v>3.0983243755927932E-2</v>
      </c>
    </row>
    <row r="1912" spans="1:5" x14ac:dyDescent="0.35">
      <c r="A1912" s="2">
        <v>44421</v>
      </c>
      <c r="B1912" s="4">
        <v>1647.28</v>
      </c>
      <c r="C1912" s="3">
        <f t="shared" si="58"/>
        <v>3.2828021365620551E-3</v>
      </c>
      <c r="D1912" s="1">
        <v>64.61</v>
      </c>
      <c r="E1912" s="3">
        <f t="shared" si="59"/>
        <v>-9.3529592149647258E-3</v>
      </c>
    </row>
    <row r="1913" spans="1:5" x14ac:dyDescent="0.35">
      <c r="A1913" s="2">
        <v>44424</v>
      </c>
      <c r="B1913" s="4">
        <v>1658.11</v>
      </c>
      <c r="C1913" s="3">
        <f t="shared" si="58"/>
        <v>6.5744742848817001E-3</v>
      </c>
      <c r="D1913" s="1">
        <v>65.08</v>
      </c>
      <c r="E1913" s="3">
        <f t="shared" si="59"/>
        <v>7.2744157251199331E-3</v>
      </c>
    </row>
    <row r="1914" spans="1:5" x14ac:dyDescent="0.35">
      <c r="A1914" s="2">
        <v>44425</v>
      </c>
      <c r="B1914" s="4">
        <v>1664.1</v>
      </c>
      <c r="C1914" s="3">
        <f t="shared" si="58"/>
        <v>3.6125468153500127E-3</v>
      </c>
      <c r="D1914" s="1">
        <v>64.66</v>
      </c>
      <c r="E1914" s="3">
        <f t="shared" si="59"/>
        <v>-6.4535955746773468E-3</v>
      </c>
    </row>
    <row r="1915" spans="1:5" x14ac:dyDescent="0.35">
      <c r="A1915" s="2">
        <v>44426</v>
      </c>
      <c r="B1915" s="4">
        <v>1652.06</v>
      </c>
      <c r="C1915" s="3">
        <f t="shared" si="58"/>
        <v>-7.2351421188630279E-3</v>
      </c>
      <c r="D1915" s="1">
        <v>64.84</v>
      </c>
      <c r="E1915" s="3">
        <f t="shared" si="59"/>
        <v>2.7837921435200563E-3</v>
      </c>
    </row>
    <row r="1916" spans="1:5" x14ac:dyDescent="0.35">
      <c r="A1916" s="2">
        <v>44427</v>
      </c>
      <c r="B1916" s="4">
        <v>1643.86</v>
      </c>
      <c r="C1916" s="3">
        <f t="shared" si="58"/>
        <v>-4.9635001150079572E-3</v>
      </c>
      <c r="D1916" s="1">
        <v>66.150000000000006</v>
      </c>
      <c r="E1916" s="3">
        <f t="shared" si="59"/>
        <v>2.020357803824803E-2</v>
      </c>
    </row>
    <row r="1917" spans="1:5" x14ac:dyDescent="0.35">
      <c r="A1917" s="2">
        <v>44428</v>
      </c>
      <c r="B1917" s="4">
        <v>1648.47</v>
      </c>
      <c r="C1917" s="3">
        <f t="shared" si="58"/>
        <v>2.8043750684365624E-3</v>
      </c>
      <c r="D1917" s="1">
        <v>66.33</v>
      </c>
      <c r="E1917" s="3">
        <f t="shared" si="59"/>
        <v>2.7210884353740376E-3</v>
      </c>
    </row>
    <row r="1918" spans="1:5" x14ac:dyDescent="0.35">
      <c r="A1918" s="2">
        <v>44431</v>
      </c>
      <c r="B1918" s="4">
        <v>1665.39</v>
      </c>
      <c r="C1918" s="3">
        <f t="shared" si="58"/>
        <v>1.0264063040273752E-2</v>
      </c>
      <c r="D1918" s="1">
        <v>67.36</v>
      </c>
      <c r="E1918" s="3">
        <f t="shared" si="59"/>
        <v>1.5528418513493158E-2</v>
      </c>
    </row>
    <row r="1919" spans="1:5" x14ac:dyDescent="0.35">
      <c r="A1919" s="2">
        <v>44432</v>
      </c>
      <c r="B1919" s="4">
        <v>1671.5</v>
      </c>
      <c r="C1919" s="3">
        <f t="shared" si="58"/>
        <v>3.6688103086964011E-3</v>
      </c>
      <c r="D1919" s="1">
        <v>68.290000000000006</v>
      </c>
      <c r="E1919" s="3">
        <f t="shared" si="59"/>
        <v>1.3806413301662809E-2</v>
      </c>
    </row>
    <row r="1920" spans="1:5" x14ac:dyDescent="0.35">
      <c r="A1920" s="2">
        <v>44433</v>
      </c>
      <c r="B1920" s="4">
        <v>1657.1</v>
      </c>
      <c r="C1920" s="3">
        <f t="shared" si="58"/>
        <v>-8.6150164522884182E-3</v>
      </c>
      <c r="D1920" s="1">
        <v>67.959999999999994</v>
      </c>
      <c r="E1920" s="3">
        <f t="shared" si="59"/>
        <v>-4.8323326987847774E-3</v>
      </c>
    </row>
    <row r="1921" spans="1:5" x14ac:dyDescent="0.35">
      <c r="A1921" s="2">
        <v>44434</v>
      </c>
      <c r="B1921" s="4">
        <v>1649.07</v>
      </c>
      <c r="C1921" s="3">
        <f t="shared" si="58"/>
        <v>-4.8458149779735523E-3</v>
      </c>
      <c r="D1921" s="1">
        <v>68.47</v>
      </c>
      <c r="E1921" s="3">
        <f t="shared" si="59"/>
        <v>7.5044143613891287E-3</v>
      </c>
    </row>
    <row r="1922" spans="1:5" x14ac:dyDescent="0.35">
      <c r="A1922" s="2">
        <v>44435</v>
      </c>
      <c r="B1922" s="4">
        <v>1659.84</v>
      </c>
      <c r="C1922" s="3">
        <f t="shared" si="58"/>
        <v>6.5309538103294476E-3</v>
      </c>
      <c r="D1922" s="1">
        <v>67.17</v>
      </c>
      <c r="E1922" s="3">
        <f t="shared" si="59"/>
        <v>-1.898641740908423E-2</v>
      </c>
    </row>
    <row r="1923" spans="1:5" x14ac:dyDescent="0.35">
      <c r="A1923" s="2">
        <v>44439</v>
      </c>
      <c r="B1923" s="4">
        <v>1675.86</v>
      </c>
      <c r="C1923" s="3">
        <f t="shared" ref="C1923:C1986" si="60">(B1923-B1922)/B1922</f>
        <v>9.651532677848457E-3</v>
      </c>
      <c r="D1923" s="1">
        <v>66.84</v>
      </c>
      <c r="E1923" s="3">
        <f t="shared" ref="E1923:E1986" si="61">(D1923-D1922)/D1922</f>
        <v>-4.9129075480124802E-3</v>
      </c>
    </row>
    <row r="1924" spans="1:5" x14ac:dyDescent="0.35">
      <c r="A1924" s="2">
        <v>44440</v>
      </c>
      <c r="B1924" s="4">
        <v>1679.99</v>
      </c>
      <c r="C1924" s="3">
        <f t="shared" si="60"/>
        <v>2.4644063346580918E-3</v>
      </c>
      <c r="D1924" s="1">
        <v>66.98</v>
      </c>
      <c r="E1924" s="3">
        <f t="shared" si="61"/>
        <v>2.0945541591861246E-3</v>
      </c>
    </row>
    <row r="1925" spans="1:5" x14ac:dyDescent="0.35">
      <c r="A1925" s="2">
        <v>44441</v>
      </c>
      <c r="B1925" s="4">
        <v>1686.83</v>
      </c>
      <c r="C1925" s="3">
        <f t="shared" si="60"/>
        <v>4.0714528062666556E-3</v>
      </c>
      <c r="D1925" s="1">
        <v>67.260000000000005</v>
      </c>
      <c r="E1925" s="3">
        <f t="shared" si="61"/>
        <v>4.180352343983295E-3</v>
      </c>
    </row>
    <row r="1926" spans="1:5" x14ac:dyDescent="0.35">
      <c r="A1926" s="2">
        <v>44442</v>
      </c>
      <c r="B1926" s="4">
        <v>1678.58</v>
      </c>
      <c r="C1926" s="3">
        <f t="shared" si="60"/>
        <v>-4.8908307298305108E-3</v>
      </c>
      <c r="D1926" s="1">
        <v>66.150000000000006</v>
      </c>
      <c r="E1926" s="3">
        <f t="shared" si="61"/>
        <v>-1.6503122212310428E-2</v>
      </c>
    </row>
    <row r="1927" spans="1:5" x14ac:dyDescent="0.35">
      <c r="A1927" s="2">
        <v>44445</v>
      </c>
      <c r="B1927" s="4">
        <v>1686.46</v>
      </c>
      <c r="C1927" s="3">
        <f t="shared" si="60"/>
        <v>4.6944441134769326E-3</v>
      </c>
      <c r="D1927" s="1">
        <v>66.010000000000005</v>
      </c>
      <c r="E1927" s="3">
        <f t="shared" si="61"/>
        <v>-2.1164021164021248E-3</v>
      </c>
    </row>
    <row r="1928" spans="1:5" x14ac:dyDescent="0.35">
      <c r="A1928" s="2">
        <v>44446</v>
      </c>
      <c r="B1928" s="4">
        <v>1664.43</v>
      </c>
      <c r="C1928" s="3">
        <f t="shared" si="60"/>
        <v>-1.3062865410386237E-2</v>
      </c>
      <c r="D1928" s="1">
        <v>64.8</v>
      </c>
      <c r="E1928" s="3">
        <f t="shared" si="61"/>
        <v>-1.8330555976367336E-2</v>
      </c>
    </row>
    <row r="1929" spans="1:5" x14ac:dyDescent="0.35">
      <c r="A1929" s="2">
        <v>44447</v>
      </c>
      <c r="B1929" s="4">
        <v>1640.28</v>
      </c>
      <c r="C1929" s="3">
        <f t="shared" si="60"/>
        <v>-1.4509471711036264E-2</v>
      </c>
      <c r="D1929" s="1">
        <v>64.66</v>
      </c>
      <c r="E1929" s="3">
        <f t="shared" si="61"/>
        <v>-2.1604938271605027E-3</v>
      </c>
    </row>
    <row r="1930" spans="1:5" x14ac:dyDescent="0.35">
      <c r="A1930" s="2">
        <v>44448</v>
      </c>
      <c r="B1930" s="4">
        <v>1662.2</v>
      </c>
      <c r="C1930" s="3">
        <f t="shared" si="60"/>
        <v>1.3363572073060742E-2</v>
      </c>
      <c r="D1930" s="1">
        <v>64.75</v>
      </c>
      <c r="E1930" s="3">
        <f t="shared" si="61"/>
        <v>1.3918960717600281E-3</v>
      </c>
    </row>
    <row r="1931" spans="1:5" x14ac:dyDescent="0.35">
      <c r="A1931" s="2">
        <v>44449</v>
      </c>
      <c r="B1931" s="4">
        <v>1649.82</v>
      </c>
      <c r="C1931" s="3">
        <f t="shared" si="60"/>
        <v>-7.4479605342318064E-3</v>
      </c>
      <c r="D1931" s="1">
        <v>64.010000000000005</v>
      </c>
      <c r="E1931" s="3">
        <f t="shared" si="61"/>
        <v>-1.1428571428571349E-2</v>
      </c>
    </row>
    <row r="1932" spans="1:5" x14ac:dyDescent="0.35">
      <c r="A1932" s="2">
        <v>44452</v>
      </c>
      <c r="B1932" s="4">
        <v>1651.42</v>
      </c>
      <c r="C1932" s="3">
        <f t="shared" si="60"/>
        <v>9.6980276636247378E-4</v>
      </c>
      <c r="D1932" s="1">
        <v>63.45</v>
      </c>
      <c r="E1932" s="3">
        <f t="shared" si="61"/>
        <v>-8.748633026089709E-3</v>
      </c>
    </row>
    <row r="1933" spans="1:5" x14ac:dyDescent="0.35">
      <c r="A1933" s="2">
        <v>44453</v>
      </c>
      <c r="B1933" s="4">
        <v>1647.65</v>
      </c>
      <c r="C1933" s="3">
        <f t="shared" si="60"/>
        <v>-2.2828838211962927E-3</v>
      </c>
      <c r="D1933" s="1">
        <v>62.75</v>
      </c>
      <c r="E1933" s="3">
        <f t="shared" si="61"/>
        <v>-1.1032308904649374E-2</v>
      </c>
    </row>
    <row r="1934" spans="1:5" x14ac:dyDescent="0.35">
      <c r="A1934" s="2">
        <v>44454</v>
      </c>
      <c r="B1934" s="4">
        <v>1637.38</v>
      </c>
      <c r="C1934" s="3">
        <f t="shared" si="60"/>
        <v>-6.2331198980365866E-3</v>
      </c>
      <c r="D1934" s="1">
        <v>62.98</v>
      </c>
      <c r="E1934" s="3">
        <f t="shared" si="61"/>
        <v>3.6653386454182767E-3</v>
      </c>
    </row>
    <row r="1935" spans="1:5" x14ac:dyDescent="0.35">
      <c r="A1935" s="2">
        <v>44455</v>
      </c>
      <c r="B1935" s="4">
        <v>1629.24</v>
      </c>
      <c r="C1935" s="3">
        <f t="shared" si="60"/>
        <v>-4.9713566795735256E-3</v>
      </c>
      <c r="D1935" s="1">
        <v>63.5</v>
      </c>
      <c r="E1935" s="3">
        <f t="shared" si="61"/>
        <v>8.2565893934582902E-3</v>
      </c>
    </row>
    <row r="1936" spans="1:5" x14ac:dyDescent="0.35">
      <c r="A1936" s="2">
        <v>44456</v>
      </c>
      <c r="B1936" s="4">
        <v>1629.19</v>
      </c>
      <c r="C1936" s="3">
        <f t="shared" si="60"/>
        <v>-3.0689155679921019E-5</v>
      </c>
      <c r="D1936" s="1">
        <v>64.8</v>
      </c>
      <c r="E1936" s="3">
        <f t="shared" si="61"/>
        <v>2.0472440944881844E-2</v>
      </c>
    </row>
    <row r="1937" spans="1:5" x14ac:dyDescent="0.35">
      <c r="A1937" s="2">
        <v>44459</v>
      </c>
      <c r="B1937" s="4">
        <v>1597.44</v>
      </c>
      <c r="C1937" s="3">
        <f t="shared" si="60"/>
        <v>-1.9488211933537523E-2</v>
      </c>
      <c r="D1937" s="1">
        <v>62.89</v>
      </c>
      <c r="E1937" s="3">
        <f t="shared" si="61"/>
        <v>-2.9475308641975256E-2</v>
      </c>
    </row>
    <row r="1938" spans="1:5" x14ac:dyDescent="0.35">
      <c r="A1938" s="2">
        <v>44460</v>
      </c>
      <c r="B1938" s="4">
        <v>1591.25</v>
      </c>
      <c r="C1938" s="3">
        <f t="shared" si="60"/>
        <v>-3.8749499198718288E-3</v>
      </c>
      <c r="D1938" s="1">
        <v>62.66</v>
      </c>
      <c r="E1938" s="3">
        <f t="shared" si="61"/>
        <v>-3.6571792017809504E-3</v>
      </c>
    </row>
    <row r="1939" spans="1:5" x14ac:dyDescent="0.35">
      <c r="A1939" s="2">
        <v>44461</v>
      </c>
      <c r="B1939" s="4">
        <v>1612.39</v>
      </c>
      <c r="C1939" s="3">
        <f t="shared" si="60"/>
        <v>1.3285153181461179E-2</v>
      </c>
      <c r="D1939" s="1">
        <v>63.31</v>
      </c>
      <c r="E1939" s="3">
        <f t="shared" si="61"/>
        <v>1.0373443983402581E-2</v>
      </c>
    </row>
    <row r="1940" spans="1:5" x14ac:dyDescent="0.35">
      <c r="A1940" s="2">
        <v>44462</v>
      </c>
      <c r="B1940" s="4">
        <v>1607.92</v>
      </c>
      <c r="C1940" s="3">
        <f t="shared" si="60"/>
        <v>-2.7722821401770211E-3</v>
      </c>
      <c r="D1940" s="1">
        <v>61.59</v>
      </c>
      <c r="E1940" s="3">
        <f t="shared" si="61"/>
        <v>-2.7167903964618524E-2</v>
      </c>
    </row>
    <row r="1941" spans="1:5" x14ac:dyDescent="0.35">
      <c r="A1941" s="2">
        <v>44463</v>
      </c>
      <c r="B1941" s="4">
        <v>1590.3</v>
      </c>
      <c r="C1941" s="3">
        <f t="shared" si="60"/>
        <v>-1.0958256629683142E-2</v>
      </c>
      <c r="D1941" s="1">
        <v>60.38</v>
      </c>
      <c r="E1941" s="3">
        <f t="shared" si="61"/>
        <v>-1.964604643610977E-2</v>
      </c>
    </row>
    <row r="1942" spans="1:5" x14ac:dyDescent="0.35">
      <c r="A1942" s="2">
        <v>44466</v>
      </c>
      <c r="B1942" s="4">
        <v>1599.17</v>
      </c>
      <c r="C1942" s="3">
        <f t="shared" si="60"/>
        <v>5.5775639816387588E-3</v>
      </c>
      <c r="D1942" s="1">
        <v>59.77</v>
      </c>
      <c r="E1942" s="3">
        <f t="shared" si="61"/>
        <v>-1.0102683007618407E-2</v>
      </c>
    </row>
    <row r="1943" spans="1:5" x14ac:dyDescent="0.35">
      <c r="A1943" s="2">
        <v>44467</v>
      </c>
      <c r="B1943" s="4">
        <v>1590.87</v>
      </c>
      <c r="C1943" s="3">
        <f t="shared" si="60"/>
        <v>-5.1901924123140012E-3</v>
      </c>
      <c r="D1943" s="1">
        <v>58.61</v>
      </c>
      <c r="E1943" s="3">
        <f t="shared" si="61"/>
        <v>-1.9407729630249351E-2</v>
      </c>
    </row>
    <row r="1944" spans="1:5" x14ac:dyDescent="0.35">
      <c r="A1944" s="2">
        <v>44468</v>
      </c>
      <c r="B1944" s="4">
        <v>1598.29</v>
      </c>
      <c r="C1944" s="3">
        <f t="shared" si="60"/>
        <v>4.664114603958886E-3</v>
      </c>
      <c r="D1944" s="1">
        <v>59.68</v>
      </c>
      <c r="E1944" s="3">
        <f t="shared" si="61"/>
        <v>1.8256270261047609E-2</v>
      </c>
    </row>
    <row r="1945" spans="1:5" x14ac:dyDescent="0.35">
      <c r="A1945" s="2">
        <v>44469</v>
      </c>
      <c r="B1945" s="4">
        <v>1612.16</v>
      </c>
      <c r="C1945" s="3">
        <f t="shared" si="60"/>
        <v>8.6780246388328264E-3</v>
      </c>
      <c r="D1945" s="1">
        <v>59.45</v>
      </c>
      <c r="E1945" s="3">
        <f t="shared" si="61"/>
        <v>-3.8538873994637545E-3</v>
      </c>
    </row>
    <row r="1946" spans="1:5" x14ac:dyDescent="0.35">
      <c r="A1946" s="2">
        <v>44470</v>
      </c>
      <c r="B1946" s="4">
        <v>1609.86</v>
      </c>
      <c r="C1946" s="3">
        <f t="shared" si="60"/>
        <v>-1.4266574037317523E-3</v>
      </c>
      <c r="D1946" s="1">
        <v>58.8</v>
      </c>
      <c r="E1946" s="3">
        <f t="shared" si="61"/>
        <v>-1.0933557611438278E-2</v>
      </c>
    </row>
    <row r="1947" spans="1:5" x14ac:dyDescent="0.35">
      <c r="A1947" s="2">
        <v>44473</v>
      </c>
      <c r="B1947" s="4">
        <v>1604.86</v>
      </c>
      <c r="C1947" s="3">
        <f t="shared" si="60"/>
        <v>-3.1058601369063151E-3</v>
      </c>
      <c r="D1947" s="1">
        <v>58.01</v>
      </c>
      <c r="E1947" s="3">
        <f t="shared" si="61"/>
        <v>-1.343537414965985E-2</v>
      </c>
    </row>
    <row r="1948" spans="1:5" x14ac:dyDescent="0.35">
      <c r="A1948" s="2">
        <v>44474</v>
      </c>
      <c r="B1948" s="4">
        <v>1599.77</v>
      </c>
      <c r="C1948" s="3">
        <f t="shared" si="60"/>
        <v>-3.1716162157446248E-3</v>
      </c>
      <c r="D1948" s="1">
        <v>57.77</v>
      </c>
      <c r="E1948" s="3">
        <f t="shared" si="61"/>
        <v>-4.137217721082484E-3</v>
      </c>
    </row>
    <row r="1949" spans="1:5" x14ac:dyDescent="0.35">
      <c r="A1949" s="2">
        <v>44475</v>
      </c>
      <c r="B1949" s="4">
        <v>1577.76</v>
      </c>
      <c r="C1949" s="3">
        <f t="shared" si="60"/>
        <v>-1.3758227745238372E-2</v>
      </c>
      <c r="D1949" s="1">
        <v>56.94</v>
      </c>
      <c r="E1949" s="3">
        <f t="shared" si="61"/>
        <v>-1.4367318677514373E-2</v>
      </c>
    </row>
    <row r="1950" spans="1:5" x14ac:dyDescent="0.35">
      <c r="A1950" s="2">
        <v>44476</v>
      </c>
      <c r="B1950" s="4">
        <v>1604.75</v>
      </c>
      <c r="C1950" s="3">
        <f t="shared" si="60"/>
        <v>1.7106530777811588E-2</v>
      </c>
      <c r="D1950" s="1">
        <v>57.17</v>
      </c>
      <c r="E1950" s="3">
        <f t="shared" si="61"/>
        <v>4.0393396557780823E-3</v>
      </c>
    </row>
    <row r="1951" spans="1:5" x14ac:dyDescent="0.35">
      <c r="A1951" s="2">
        <v>44477</v>
      </c>
      <c r="B1951" s="4">
        <v>1606.6</v>
      </c>
      <c r="C1951" s="3">
        <f t="shared" si="60"/>
        <v>1.1528275432309762E-3</v>
      </c>
      <c r="D1951" s="1">
        <v>57.54</v>
      </c>
      <c r="E1951" s="3">
        <f t="shared" si="61"/>
        <v>6.4719258352282216E-3</v>
      </c>
    </row>
    <row r="1952" spans="1:5" x14ac:dyDescent="0.35">
      <c r="A1952" s="2">
        <v>44480</v>
      </c>
      <c r="B1952" s="4">
        <v>1626.58</v>
      </c>
      <c r="C1952" s="3">
        <f t="shared" si="60"/>
        <v>1.2436200672227076E-2</v>
      </c>
      <c r="D1952" s="1">
        <v>58.47</v>
      </c>
      <c r="E1952" s="3">
        <f t="shared" si="61"/>
        <v>1.6162669447340974E-2</v>
      </c>
    </row>
    <row r="1953" spans="1:5" x14ac:dyDescent="0.35">
      <c r="A1953" s="2">
        <v>44481</v>
      </c>
      <c r="B1953" s="4">
        <v>1626.88</v>
      </c>
      <c r="C1953" s="3">
        <f t="shared" si="60"/>
        <v>1.8443605601948992E-4</v>
      </c>
      <c r="D1953" s="1">
        <v>57.96</v>
      </c>
      <c r="E1953" s="3">
        <f t="shared" si="61"/>
        <v>-8.722421754745989E-3</v>
      </c>
    </row>
    <row r="1954" spans="1:5" x14ac:dyDescent="0.35">
      <c r="A1954" s="2">
        <v>44482</v>
      </c>
      <c r="B1954" s="4">
        <v>1621.4</v>
      </c>
      <c r="C1954" s="3">
        <f t="shared" si="60"/>
        <v>-3.3684107002360454E-3</v>
      </c>
      <c r="D1954" s="1">
        <v>57.26</v>
      </c>
      <c r="E1954" s="3">
        <f t="shared" si="61"/>
        <v>-1.2077294685990387E-2</v>
      </c>
    </row>
    <row r="1955" spans="1:5" x14ac:dyDescent="0.35">
      <c r="A1955" s="2">
        <v>44483</v>
      </c>
      <c r="B1955" s="4">
        <v>1619.46</v>
      </c>
      <c r="C1955" s="3">
        <f t="shared" si="60"/>
        <v>-1.1964968545701581E-3</v>
      </c>
      <c r="D1955" s="1">
        <v>56.24</v>
      </c>
      <c r="E1955" s="3">
        <f t="shared" si="61"/>
        <v>-1.7813482361159552E-2</v>
      </c>
    </row>
    <row r="1956" spans="1:5" x14ac:dyDescent="0.35">
      <c r="A1956" s="2">
        <v>44484</v>
      </c>
      <c r="B1956" s="4">
        <v>1616.7</v>
      </c>
      <c r="C1956" s="3">
        <f t="shared" si="60"/>
        <v>-1.7042717943017986E-3</v>
      </c>
      <c r="D1956" s="1">
        <v>56.38</v>
      </c>
      <c r="E1956" s="3">
        <f t="shared" si="61"/>
        <v>2.4893314366998677E-3</v>
      </c>
    </row>
    <row r="1957" spans="1:5" x14ac:dyDescent="0.35">
      <c r="A1957" s="2">
        <v>44487</v>
      </c>
      <c r="B1957" s="4">
        <v>1625.54</v>
      </c>
      <c r="C1957" s="3">
        <f t="shared" si="60"/>
        <v>5.4679284963196125E-3</v>
      </c>
      <c r="D1957" s="1">
        <v>56.47</v>
      </c>
      <c r="E1957" s="3">
        <f t="shared" si="61"/>
        <v>1.5963107484923075E-3</v>
      </c>
    </row>
    <row r="1958" spans="1:5" x14ac:dyDescent="0.35">
      <c r="A1958" s="2">
        <v>44488</v>
      </c>
      <c r="B1958" s="4">
        <v>1639.26</v>
      </c>
      <c r="C1958" s="3">
        <f t="shared" si="60"/>
        <v>8.4402721557144261E-3</v>
      </c>
      <c r="D1958" s="1">
        <v>57.03</v>
      </c>
      <c r="E1958" s="3">
        <f t="shared" si="61"/>
        <v>9.9167699663538569E-3</v>
      </c>
    </row>
    <row r="1959" spans="1:5" x14ac:dyDescent="0.35">
      <c r="A1959" s="2">
        <v>44489</v>
      </c>
      <c r="B1959" s="4">
        <v>1642.27</v>
      </c>
      <c r="C1959" s="3">
        <f t="shared" si="60"/>
        <v>1.8361943803911465E-3</v>
      </c>
      <c r="D1959" s="1">
        <v>56.66</v>
      </c>
      <c r="E1959" s="3">
        <f t="shared" si="61"/>
        <v>-6.4878134315273462E-3</v>
      </c>
    </row>
    <row r="1960" spans="1:5" x14ac:dyDescent="0.35">
      <c r="A1960" s="2">
        <v>44490</v>
      </c>
      <c r="B1960" s="4">
        <v>1663.91</v>
      </c>
      <c r="C1960" s="3">
        <f t="shared" si="60"/>
        <v>1.3176883216523532E-2</v>
      </c>
      <c r="D1960" s="1">
        <v>57.59</v>
      </c>
      <c r="E1960" s="3">
        <f t="shared" si="61"/>
        <v>1.6413695728909404E-2</v>
      </c>
    </row>
    <row r="1961" spans="1:5" x14ac:dyDescent="0.35">
      <c r="A1961" s="2">
        <v>44491</v>
      </c>
      <c r="B1961" s="4">
        <v>1688.71</v>
      </c>
      <c r="C1961" s="3">
        <f t="shared" si="60"/>
        <v>1.490465229489573E-2</v>
      </c>
      <c r="D1961" s="1">
        <v>57.96</v>
      </c>
      <c r="E1961" s="3">
        <f t="shared" si="61"/>
        <v>6.4247265150199238E-3</v>
      </c>
    </row>
    <row r="1962" spans="1:5" x14ac:dyDescent="0.35">
      <c r="A1962" s="2">
        <v>44494</v>
      </c>
      <c r="B1962" s="4">
        <v>1701.68</v>
      </c>
      <c r="C1962" s="3">
        <f t="shared" si="60"/>
        <v>7.6804187811998666E-3</v>
      </c>
      <c r="D1962" s="1">
        <v>57.17</v>
      </c>
      <c r="E1962" s="3">
        <f t="shared" si="61"/>
        <v>-1.3630089717046224E-2</v>
      </c>
    </row>
    <row r="1963" spans="1:5" x14ac:dyDescent="0.35">
      <c r="A1963" s="2">
        <v>44495</v>
      </c>
      <c r="B1963" s="4">
        <v>1719.33</v>
      </c>
      <c r="C1963" s="3">
        <f t="shared" si="60"/>
        <v>1.0372102863052903E-2</v>
      </c>
      <c r="D1963" s="1">
        <v>57.82</v>
      </c>
      <c r="E1963" s="3">
        <f t="shared" si="61"/>
        <v>1.1369599440265849E-2</v>
      </c>
    </row>
    <row r="1964" spans="1:5" x14ac:dyDescent="0.35">
      <c r="A1964" s="2">
        <v>44496</v>
      </c>
      <c r="B1964" s="4">
        <v>1731.53</v>
      </c>
      <c r="C1964" s="3">
        <f t="shared" si="60"/>
        <v>7.0957873124996634E-3</v>
      </c>
      <c r="D1964" s="1">
        <v>58.7</v>
      </c>
      <c r="E1964" s="3">
        <f t="shared" si="61"/>
        <v>1.5219647180906305E-2</v>
      </c>
    </row>
    <row r="1965" spans="1:5" x14ac:dyDescent="0.35">
      <c r="A1965" s="2">
        <v>44497</v>
      </c>
      <c r="B1965" s="4">
        <v>1735.52</v>
      </c>
      <c r="C1965" s="3">
        <f t="shared" si="60"/>
        <v>2.3043204564749146E-3</v>
      </c>
      <c r="D1965" s="1">
        <v>57.82</v>
      </c>
      <c r="E1965" s="3">
        <f t="shared" si="61"/>
        <v>-1.4991482112436158E-2</v>
      </c>
    </row>
    <row r="1966" spans="1:5" x14ac:dyDescent="0.35">
      <c r="A1966" s="2">
        <v>44501</v>
      </c>
      <c r="B1966" s="4">
        <v>1751.89</v>
      </c>
      <c r="C1966" s="3">
        <f t="shared" si="60"/>
        <v>9.4323315202360786E-3</v>
      </c>
      <c r="D1966" s="1">
        <v>59.54</v>
      </c>
      <c r="E1966" s="3">
        <f t="shared" si="61"/>
        <v>2.9747492217225852E-2</v>
      </c>
    </row>
    <row r="1967" spans="1:5" x14ac:dyDescent="0.35">
      <c r="A1967" s="2">
        <v>44502</v>
      </c>
      <c r="B1967" s="4">
        <v>1745.72</v>
      </c>
      <c r="C1967" s="3">
        <f t="shared" si="60"/>
        <v>-3.5219106222423055E-3</v>
      </c>
      <c r="D1967" s="1">
        <v>59.59</v>
      </c>
      <c r="E1967" s="3">
        <f t="shared" si="61"/>
        <v>8.3977158212973234E-4</v>
      </c>
    </row>
    <row r="1968" spans="1:5" x14ac:dyDescent="0.35">
      <c r="A1968" s="2">
        <v>44503</v>
      </c>
      <c r="B1968" s="4">
        <v>1755.35</v>
      </c>
      <c r="C1968" s="3">
        <f t="shared" si="60"/>
        <v>5.5163485553238103E-3</v>
      </c>
      <c r="D1968" s="1">
        <v>60.05</v>
      </c>
      <c r="E1968" s="3">
        <f t="shared" si="61"/>
        <v>7.7194160093974444E-3</v>
      </c>
    </row>
    <row r="1969" spans="1:5" x14ac:dyDescent="0.35">
      <c r="A1969" s="2">
        <v>44504</v>
      </c>
      <c r="B1969" s="4">
        <v>1786.55</v>
      </c>
      <c r="C1969" s="3">
        <f t="shared" si="60"/>
        <v>1.7774233058934143E-2</v>
      </c>
      <c r="D1969" s="1">
        <v>61.36</v>
      </c>
      <c r="E1969" s="3">
        <f t="shared" si="61"/>
        <v>2.1815154038301456E-2</v>
      </c>
    </row>
    <row r="1970" spans="1:5" x14ac:dyDescent="0.35">
      <c r="A1970" s="2">
        <v>44505</v>
      </c>
      <c r="B1970" s="4">
        <v>1793.41</v>
      </c>
      <c r="C1970" s="3">
        <f t="shared" si="60"/>
        <v>3.8398029722090774E-3</v>
      </c>
      <c r="D1970" s="1">
        <v>60.98</v>
      </c>
      <c r="E1970" s="3">
        <f t="shared" si="61"/>
        <v>-6.1929595827901326E-3</v>
      </c>
    </row>
    <row r="1971" spans="1:5" x14ac:dyDescent="0.35">
      <c r="A1971" s="2">
        <v>44508</v>
      </c>
      <c r="B1971" s="4">
        <v>1819.87</v>
      </c>
      <c r="C1971" s="3">
        <f t="shared" si="60"/>
        <v>1.4754016092248736E-2</v>
      </c>
      <c r="D1971" s="1">
        <v>62.52</v>
      </c>
      <c r="E1971" s="3">
        <f t="shared" si="61"/>
        <v>2.5254181698917782E-2</v>
      </c>
    </row>
    <row r="1972" spans="1:5" x14ac:dyDescent="0.35">
      <c r="A1972" s="2">
        <v>44509</v>
      </c>
      <c r="B1972" s="4">
        <v>1823.28</v>
      </c>
      <c r="C1972" s="3">
        <f t="shared" si="60"/>
        <v>1.8737602136416789E-3</v>
      </c>
      <c r="D1972" s="1">
        <v>61.08</v>
      </c>
      <c r="E1972" s="3">
        <f t="shared" si="61"/>
        <v>-2.3032629558541344E-2</v>
      </c>
    </row>
    <row r="1973" spans="1:5" x14ac:dyDescent="0.35">
      <c r="A1973" s="2">
        <v>44510</v>
      </c>
      <c r="B1973" s="4">
        <v>1830.8</v>
      </c>
      <c r="C1973" s="3">
        <f t="shared" si="60"/>
        <v>4.1244350840243856E-3</v>
      </c>
      <c r="D1973" s="1">
        <v>61.77</v>
      </c>
      <c r="E1973" s="3">
        <f t="shared" si="61"/>
        <v>1.1296660117878271E-2</v>
      </c>
    </row>
    <row r="1974" spans="1:5" x14ac:dyDescent="0.35">
      <c r="A1974" s="2">
        <v>44511</v>
      </c>
      <c r="B1974" s="4">
        <v>1830.22</v>
      </c>
      <c r="C1974" s="3">
        <f t="shared" si="60"/>
        <v>-3.1680139829578721E-4</v>
      </c>
      <c r="D1974" s="1">
        <v>61.59</v>
      </c>
      <c r="E1974" s="3">
        <f t="shared" si="61"/>
        <v>-2.9140359397765857E-3</v>
      </c>
    </row>
    <row r="1975" spans="1:5" x14ac:dyDescent="0.35">
      <c r="A1975" s="2">
        <v>44512</v>
      </c>
      <c r="B1975" s="4">
        <v>1843.32</v>
      </c>
      <c r="C1975" s="3">
        <f t="shared" si="60"/>
        <v>7.1576094677142143E-3</v>
      </c>
      <c r="D1975" s="1">
        <v>62.15</v>
      </c>
      <c r="E1975" s="3">
        <f t="shared" si="61"/>
        <v>9.0923851274556777E-3</v>
      </c>
    </row>
    <row r="1976" spans="1:5" x14ac:dyDescent="0.35">
      <c r="A1976" s="2">
        <v>44515</v>
      </c>
      <c r="B1976" s="4">
        <v>1904.82</v>
      </c>
      <c r="C1976" s="3">
        <f t="shared" si="60"/>
        <v>3.3363713299915373E-2</v>
      </c>
      <c r="D1976" s="1">
        <v>62.52</v>
      </c>
      <c r="E1976" s="3">
        <f t="shared" si="61"/>
        <v>5.9533386967016017E-3</v>
      </c>
    </row>
    <row r="1977" spans="1:5" x14ac:dyDescent="0.35">
      <c r="A1977" s="2">
        <v>44516</v>
      </c>
      <c r="B1977" s="4">
        <v>1884.01</v>
      </c>
      <c r="C1977" s="3">
        <f t="shared" si="60"/>
        <v>-1.0924916790037875E-2</v>
      </c>
      <c r="D1977" s="1">
        <v>61.73</v>
      </c>
      <c r="E1977" s="3">
        <f t="shared" si="61"/>
        <v>-1.2635956493922044E-2</v>
      </c>
    </row>
    <row r="1978" spans="1:5" x14ac:dyDescent="0.35">
      <c r="A1978" s="2">
        <v>44517</v>
      </c>
      <c r="B1978" s="4">
        <v>1907.16</v>
      </c>
      <c r="C1978" s="3">
        <f t="shared" si="60"/>
        <v>1.2287620554031077E-2</v>
      </c>
      <c r="D1978" s="1">
        <v>62.78</v>
      </c>
      <c r="E1978" s="3">
        <f t="shared" si="61"/>
        <v>1.7009557751498532E-2</v>
      </c>
    </row>
    <row r="1979" spans="1:5" x14ac:dyDescent="0.35">
      <c r="A1979" s="2">
        <v>44518</v>
      </c>
      <c r="B1979" s="4">
        <v>1936.08</v>
      </c>
      <c r="C1979" s="3">
        <f t="shared" si="60"/>
        <v>1.5163908639023388E-2</v>
      </c>
      <c r="D1979" s="1">
        <v>64.22</v>
      </c>
      <c r="E1979" s="3">
        <f t="shared" si="61"/>
        <v>2.2937241159604934E-2</v>
      </c>
    </row>
    <row r="1980" spans="1:5" x14ac:dyDescent="0.35">
      <c r="A1980" s="2">
        <v>44519</v>
      </c>
      <c r="B1980" s="4">
        <v>1943.97</v>
      </c>
      <c r="C1980" s="3">
        <f t="shared" si="60"/>
        <v>4.0752448245940766E-3</v>
      </c>
      <c r="D1980" s="1">
        <v>64.03</v>
      </c>
      <c r="E1980" s="3">
        <f t="shared" si="61"/>
        <v>-2.9585798816567695E-3</v>
      </c>
    </row>
    <row r="1981" spans="1:5" x14ac:dyDescent="0.35">
      <c r="A1981" s="2">
        <v>44522</v>
      </c>
      <c r="B1981" s="4">
        <v>1971.31</v>
      </c>
      <c r="C1981" s="3">
        <f t="shared" si="60"/>
        <v>1.4064003045314443E-2</v>
      </c>
      <c r="D1981" s="1">
        <v>64.849999999999994</v>
      </c>
      <c r="E1981" s="3">
        <f t="shared" si="61"/>
        <v>1.2806496954552446E-2</v>
      </c>
    </row>
    <row r="1982" spans="1:5" x14ac:dyDescent="0.35">
      <c r="A1982" s="2">
        <v>44523</v>
      </c>
      <c r="B1982" s="4">
        <v>1994.71</v>
      </c>
      <c r="C1982" s="3">
        <f t="shared" si="60"/>
        <v>1.1870279154470932E-2</v>
      </c>
      <c r="D1982" s="1">
        <v>65.28</v>
      </c>
      <c r="E1982" s="3">
        <f t="shared" si="61"/>
        <v>6.6306861989206918E-3</v>
      </c>
    </row>
    <row r="1983" spans="1:5" x14ac:dyDescent="0.35">
      <c r="A1983" s="2">
        <v>44524</v>
      </c>
      <c r="B1983" s="4">
        <v>2026.82</v>
      </c>
      <c r="C1983" s="3">
        <f t="shared" si="60"/>
        <v>1.6097578094058734E-2</v>
      </c>
      <c r="D1983" s="1">
        <v>66.19</v>
      </c>
      <c r="E1983" s="3">
        <f t="shared" si="61"/>
        <v>1.3939950980392104E-2</v>
      </c>
    </row>
    <row r="1984" spans="1:5" x14ac:dyDescent="0.35">
      <c r="A1984" s="2">
        <v>44525</v>
      </c>
      <c r="B1984" s="4">
        <v>2037.16</v>
      </c>
      <c r="C1984" s="3">
        <f t="shared" si="60"/>
        <v>5.1015877088247336E-3</v>
      </c>
      <c r="D1984" s="1">
        <v>66.14</v>
      </c>
      <c r="E1984" s="3">
        <f t="shared" si="61"/>
        <v>-7.5540111799361168E-4</v>
      </c>
    </row>
    <row r="1985" spans="1:5" x14ac:dyDescent="0.35">
      <c r="A1985" s="2">
        <v>44526</v>
      </c>
      <c r="B1985" s="4">
        <v>1997.75</v>
      </c>
      <c r="C1985" s="3">
        <f t="shared" si="60"/>
        <v>-1.9345559504408139E-2</v>
      </c>
      <c r="D1985" s="1">
        <v>66.28</v>
      </c>
      <c r="E1985" s="3">
        <f t="shared" si="61"/>
        <v>2.1167221046265584E-3</v>
      </c>
    </row>
    <row r="1986" spans="1:5" x14ac:dyDescent="0.35">
      <c r="A1986" s="2">
        <v>44529</v>
      </c>
      <c r="B1986" s="4">
        <v>2031.23</v>
      </c>
      <c r="C1986" s="3">
        <f t="shared" si="60"/>
        <v>1.6758853710424237E-2</v>
      </c>
      <c r="D1986" s="1">
        <v>66.62</v>
      </c>
      <c r="E1986" s="3">
        <f t="shared" si="61"/>
        <v>5.1297525648763337E-3</v>
      </c>
    </row>
    <row r="1987" spans="1:5" x14ac:dyDescent="0.35">
      <c r="A1987" s="2">
        <v>44530</v>
      </c>
      <c r="B1987" s="4">
        <v>2033.45</v>
      </c>
      <c r="C1987" s="3">
        <f t="shared" ref="C1987:C2050" si="62">(B1987-B1986)/B1986</f>
        <v>1.092933838117804E-3</v>
      </c>
      <c r="D1987" s="1">
        <v>66.569999999999993</v>
      </c>
      <c r="E1987" s="3">
        <f t="shared" ref="E1987:E2050" si="63">(D1987-D1986)/D1986</f>
        <v>-7.5052536775760078E-4</v>
      </c>
    </row>
    <row r="1988" spans="1:5" x14ac:dyDescent="0.35">
      <c r="A1988" s="2">
        <v>44531</v>
      </c>
      <c r="B1988" s="4">
        <v>2081.85</v>
      </c>
      <c r="C1988" s="3">
        <f t="shared" si="62"/>
        <v>2.3801913004991449E-2</v>
      </c>
      <c r="D1988" s="1">
        <v>67.290000000000006</v>
      </c>
      <c r="E1988" s="3">
        <f t="shared" si="63"/>
        <v>1.0815682739973157E-2</v>
      </c>
    </row>
    <row r="1989" spans="1:5" x14ac:dyDescent="0.35">
      <c r="A1989" s="2">
        <v>44532</v>
      </c>
      <c r="B1989" s="4">
        <v>2106.7199999999998</v>
      </c>
      <c r="C1989" s="3">
        <f t="shared" si="62"/>
        <v>1.194610562720652E-2</v>
      </c>
      <c r="D1989" s="1">
        <v>67.239999999999995</v>
      </c>
      <c r="E1989" s="3">
        <f t="shared" si="63"/>
        <v>-7.430524595038098E-4</v>
      </c>
    </row>
    <row r="1990" spans="1:5" x14ac:dyDescent="0.35">
      <c r="A1990" s="2">
        <v>44533</v>
      </c>
      <c r="B1990" s="4">
        <v>2140.52</v>
      </c>
      <c r="C1990" s="3">
        <f t="shared" si="62"/>
        <v>1.6043897622845079E-2</v>
      </c>
      <c r="D1990" s="1">
        <v>67.05</v>
      </c>
      <c r="E1990" s="3">
        <f t="shared" si="63"/>
        <v>-2.8256989886971703E-3</v>
      </c>
    </row>
    <row r="1991" spans="1:5" x14ac:dyDescent="0.35">
      <c r="A1991" s="2">
        <v>44536</v>
      </c>
      <c r="B1991" s="4">
        <v>2163.2600000000002</v>
      </c>
      <c r="C1991" s="3">
        <f t="shared" si="62"/>
        <v>1.0623586791994578E-2</v>
      </c>
      <c r="D1991" s="1">
        <v>70.03</v>
      </c>
      <c r="E1991" s="3">
        <f t="shared" si="63"/>
        <v>4.4444444444444509E-2</v>
      </c>
    </row>
    <row r="1992" spans="1:5" x14ac:dyDescent="0.35">
      <c r="A1992" s="2">
        <v>44537</v>
      </c>
      <c r="B1992" s="4">
        <v>2215.4</v>
      </c>
      <c r="C1992" s="3">
        <f t="shared" si="62"/>
        <v>2.4102511949557551E-2</v>
      </c>
      <c r="D1992" s="1">
        <v>74.39</v>
      </c>
      <c r="E1992" s="3">
        <f t="shared" si="63"/>
        <v>6.2259031843495634E-2</v>
      </c>
    </row>
    <row r="1993" spans="1:5" x14ac:dyDescent="0.35">
      <c r="A1993" s="2">
        <v>44538</v>
      </c>
      <c r="B1993" s="4">
        <v>2237.9</v>
      </c>
      <c r="C1993" s="3">
        <f t="shared" si="62"/>
        <v>1.0156179470975895E-2</v>
      </c>
      <c r="D1993" s="1">
        <v>73.05</v>
      </c>
      <c r="E1993" s="3">
        <f t="shared" si="63"/>
        <v>-1.8013173813684679E-2</v>
      </c>
    </row>
    <row r="1994" spans="1:5" x14ac:dyDescent="0.35">
      <c r="A1994" s="2">
        <v>44539</v>
      </c>
      <c r="B1994" s="4">
        <v>2263.91</v>
      </c>
      <c r="C1994" s="3">
        <f t="shared" si="62"/>
        <v>1.1622503239644203E-2</v>
      </c>
      <c r="D1994" s="1">
        <v>71.8</v>
      </c>
      <c r="E1994" s="3">
        <f t="shared" si="63"/>
        <v>-1.7111567419575632E-2</v>
      </c>
    </row>
    <row r="1995" spans="1:5" x14ac:dyDescent="0.35">
      <c r="A1995" s="2">
        <v>44540</v>
      </c>
      <c r="B1995" s="4">
        <v>2267.86</v>
      </c>
      <c r="C1995" s="3">
        <f t="shared" si="62"/>
        <v>1.7447690058351583E-3</v>
      </c>
      <c r="D1995" s="1">
        <v>73.91</v>
      </c>
      <c r="E1995" s="3">
        <f t="shared" si="63"/>
        <v>2.9387186629526454E-2</v>
      </c>
    </row>
    <row r="1996" spans="1:5" x14ac:dyDescent="0.35">
      <c r="A1996" s="2">
        <v>44543</v>
      </c>
      <c r="B1996" s="4">
        <v>2333.15</v>
      </c>
      <c r="C1996" s="3">
        <f t="shared" si="62"/>
        <v>2.8789255068655015E-2</v>
      </c>
      <c r="D1996" s="1">
        <v>75.06</v>
      </c>
      <c r="E1996" s="3">
        <f t="shared" si="63"/>
        <v>1.5559464213232387E-2</v>
      </c>
    </row>
    <row r="1997" spans="1:5" x14ac:dyDescent="0.35">
      <c r="A1997" s="2">
        <v>44544</v>
      </c>
      <c r="B1997" s="4">
        <v>2386.8200000000002</v>
      </c>
      <c r="C1997" s="3">
        <f t="shared" si="62"/>
        <v>2.3003235968540415E-2</v>
      </c>
      <c r="D1997" s="1">
        <v>76.98</v>
      </c>
      <c r="E1997" s="3">
        <f t="shared" si="63"/>
        <v>2.5579536370903298E-2</v>
      </c>
    </row>
    <row r="1998" spans="1:5" x14ac:dyDescent="0.35">
      <c r="A1998" s="2">
        <v>44545</v>
      </c>
      <c r="B1998" s="4">
        <v>2384.7199999999998</v>
      </c>
      <c r="C1998" s="3">
        <f t="shared" si="62"/>
        <v>-8.7983174265355733E-4</v>
      </c>
      <c r="D1998" s="1">
        <v>80</v>
      </c>
      <c r="E1998" s="3">
        <f t="shared" si="63"/>
        <v>3.9230969082878618E-2</v>
      </c>
    </row>
    <row r="1999" spans="1:5" x14ac:dyDescent="0.35">
      <c r="A1999" s="2">
        <v>44546</v>
      </c>
      <c r="B1999" s="4">
        <v>2500.89</v>
      </c>
      <c r="C1999" s="3">
        <f t="shared" si="62"/>
        <v>4.8714314468784631E-2</v>
      </c>
      <c r="D1999" s="1">
        <v>81.58</v>
      </c>
      <c r="E1999" s="3">
        <f t="shared" si="63"/>
        <v>1.9749999999999979E-2</v>
      </c>
    </row>
    <row r="2000" spans="1:5" x14ac:dyDescent="0.35">
      <c r="A2000" s="2">
        <v>44547</v>
      </c>
      <c r="B2000" s="4">
        <v>2293.5500000000002</v>
      </c>
      <c r="C2000" s="3">
        <f t="shared" si="62"/>
        <v>-8.2906485291236204E-2</v>
      </c>
      <c r="D2000" s="1">
        <v>74.099999999999994</v>
      </c>
      <c r="E2000" s="3">
        <f t="shared" si="63"/>
        <v>-9.1689139494974314E-2</v>
      </c>
    </row>
    <row r="2001" spans="1:5" x14ac:dyDescent="0.35">
      <c r="A2001" s="2">
        <v>44550</v>
      </c>
      <c r="B2001" s="4">
        <v>2258.66</v>
      </c>
      <c r="C2001" s="3">
        <f t="shared" si="62"/>
        <v>-1.5212225589152329E-2</v>
      </c>
      <c r="D2001" s="1">
        <v>68.73</v>
      </c>
      <c r="E2001" s="3">
        <f t="shared" si="63"/>
        <v>-7.2469635627530241E-2</v>
      </c>
    </row>
    <row r="2002" spans="1:5" x14ac:dyDescent="0.35">
      <c r="A2002" s="2">
        <v>44551</v>
      </c>
      <c r="B2002" s="4">
        <v>2105.15</v>
      </c>
      <c r="C2002" s="3">
        <f t="shared" si="62"/>
        <v>-6.7965076638360697E-2</v>
      </c>
      <c r="D2002" s="1">
        <v>62.73</v>
      </c>
      <c r="E2002" s="3">
        <f t="shared" si="63"/>
        <v>-8.729812309035366E-2</v>
      </c>
    </row>
    <row r="2003" spans="1:5" x14ac:dyDescent="0.35">
      <c r="A2003" s="2">
        <v>44552</v>
      </c>
      <c r="B2003" s="4">
        <v>2020.85</v>
      </c>
      <c r="C2003" s="3">
        <f t="shared" si="62"/>
        <v>-4.0044652400066591E-2</v>
      </c>
      <c r="D2003" s="1">
        <v>63.26</v>
      </c>
      <c r="E2003" s="3">
        <f t="shared" si="63"/>
        <v>8.4489080184919681E-3</v>
      </c>
    </row>
    <row r="2004" spans="1:5" x14ac:dyDescent="0.35">
      <c r="A2004" s="2">
        <v>44553</v>
      </c>
      <c r="B2004" s="4">
        <v>2021.03</v>
      </c>
      <c r="C2004" s="3">
        <f t="shared" si="62"/>
        <v>8.9071430338750367E-5</v>
      </c>
      <c r="D2004" s="1">
        <v>61.39</v>
      </c>
      <c r="E2004" s="3">
        <f t="shared" si="63"/>
        <v>-2.9560543787543431E-2</v>
      </c>
    </row>
    <row r="2005" spans="1:5" x14ac:dyDescent="0.35">
      <c r="A2005" s="2">
        <v>44554</v>
      </c>
      <c r="B2005" s="4">
        <v>2105.7199999999998</v>
      </c>
      <c r="C2005" s="3">
        <f t="shared" si="62"/>
        <v>4.1904375491704643E-2</v>
      </c>
      <c r="D2005" s="1">
        <v>62.73</v>
      </c>
      <c r="E2005" s="3">
        <f t="shared" si="63"/>
        <v>2.1827659227887219E-2</v>
      </c>
    </row>
    <row r="2006" spans="1:5" x14ac:dyDescent="0.35">
      <c r="A2006" s="2">
        <v>44557</v>
      </c>
      <c r="B2006" s="4">
        <v>2115.75</v>
      </c>
      <c r="C2006" s="3">
        <f t="shared" si="62"/>
        <v>4.7632163820451913E-3</v>
      </c>
      <c r="D2006" s="1">
        <v>61.3</v>
      </c>
      <c r="E2006" s="3">
        <f t="shared" si="63"/>
        <v>-2.2796110314044313E-2</v>
      </c>
    </row>
    <row r="2007" spans="1:5" x14ac:dyDescent="0.35">
      <c r="A2007" s="2">
        <v>44558</v>
      </c>
      <c r="B2007" s="4">
        <v>2070.16</v>
      </c>
      <c r="C2007" s="3">
        <f t="shared" si="62"/>
        <v>-2.1547914451140328E-2</v>
      </c>
      <c r="D2007" s="1">
        <v>60.05</v>
      </c>
      <c r="E2007" s="3">
        <f t="shared" si="63"/>
        <v>-2.0391517128874388E-2</v>
      </c>
    </row>
    <row r="2008" spans="1:5" x14ac:dyDescent="0.35">
      <c r="A2008" s="2">
        <v>44559</v>
      </c>
      <c r="B2008" s="4">
        <v>2113.19</v>
      </c>
      <c r="C2008" s="3">
        <f t="shared" si="62"/>
        <v>2.0785832979093501E-2</v>
      </c>
      <c r="D2008" s="1">
        <v>61.1</v>
      </c>
      <c r="E2008" s="3">
        <f t="shared" si="63"/>
        <v>1.7485428809325635E-2</v>
      </c>
    </row>
    <row r="2009" spans="1:5" x14ac:dyDescent="0.35">
      <c r="A2009" s="2">
        <v>44560</v>
      </c>
      <c r="B2009" s="4">
        <v>2083.4499999999998</v>
      </c>
      <c r="C2009" s="3">
        <f t="shared" si="62"/>
        <v>-1.4073509717536159E-2</v>
      </c>
      <c r="D2009" s="1">
        <v>59.14</v>
      </c>
      <c r="E2009" s="3">
        <f t="shared" si="63"/>
        <v>-3.207855973813422E-2</v>
      </c>
    </row>
    <row r="2010" spans="1:5" x14ac:dyDescent="0.35">
      <c r="A2010" s="2">
        <v>44561</v>
      </c>
      <c r="B2010" s="4">
        <v>2083.58</v>
      </c>
      <c r="C2010" s="3">
        <f t="shared" si="62"/>
        <v>6.2396505795727828E-5</v>
      </c>
      <c r="D2010" s="1">
        <v>58.8</v>
      </c>
      <c r="E2010" s="3">
        <f t="shared" si="63"/>
        <v>-5.7490700033818636E-3</v>
      </c>
    </row>
    <row r="2011" spans="1:5" x14ac:dyDescent="0.35">
      <c r="A2011" s="2">
        <v>44564</v>
      </c>
      <c r="B2011" s="4">
        <v>2153.87</v>
      </c>
      <c r="C2011" s="3">
        <f t="shared" si="62"/>
        <v>3.3735205751638991E-2</v>
      </c>
      <c r="D2011" s="1">
        <v>61.82</v>
      </c>
      <c r="E2011" s="3">
        <f t="shared" si="63"/>
        <v>5.1360544217687133E-2</v>
      </c>
    </row>
    <row r="2012" spans="1:5" x14ac:dyDescent="0.35">
      <c r="A2012" s="2">
        <v>44565</v>
      </c>
      <c r="B2012" s="4">
        <v>2189.33</v>
      </c>
      <c r="C2012" s="3">
        <f t="shared" si="62"/>
        <v>1.6463389155334369E-2</v>
      </c>
      <c r="D2012" s="1">
        <v>64.94</v>
      </c>
      <c r="E2012" s="3">
        <f t="shared" si="63"/>
        <v>5.0469103849886725E-2</v>
      </c>
    </row>
    <row r="2013" spans="1:5" x14ac:dyDescent="0.35">
      <c r="A2013" s="2">
        <v>44566</v>
      </c>
      <c r="B2013" s="4">
        <v>2227.31</v>
      </c>
      <c r="C2013" s="3">
        <f t="shared" si="62"/>
        <v>1.7347773062991883E-2</v>
      </c>
      <c r="D2013" s="1">
        <v>66.48</v>
      </c>
      <c r="E2013" s="3">
        <f t="shared" si="63"/>
        <v>2.3714197720973305E-2</v>
      </c>
    </row>
    <row r="2014" spans="1:5" x14ac:dyDescent="0.35">
      <c r="A2014" s="2">
        <v>44567</v>
      </c>
      <c r="B2014" s="4">
        <v>2227.37</v>
      </c>
      <c r="C2014" s="3">
        <f t="shared" si="62"/>
        <v>2.6938324705562062E-5</v>
      </c>
      <c r="D2014" s="1">
        <v>66.14</v>
      </c>
      <c r="E2014" s="3">
        <f t="shared" si="63"/>
        <v>-5.1143200962696055E-3</v>
      </c>
    </row>
    <row r="2015" spans="1:5" x14ac:dyDescent="0.35">
      <c r="A2015" s="2">
        <v>44568</v>
      </c>
      <c r="B2015" s="4">
        <v>2252.7399999999998</v>
      </c>
      <c r="C2015" s="3">
        <f t="shared" si="62"/>
        <v>1.1390114799067911E-2</v>
      </c>
      <c r="D2015" s="1">
        <v>69.739999999999995</v>
      </c>
      <c r="E2015" s="3">
        <f t="shared" si="63"/>
        <v>5.4429996976111193E-2</v>
      </c>
    </row>
    <row r="2016" spans="1:5" x14ac:dyDescent="0.35">
      <c r="A2016" s="2">
        <v>44571</v>
      </c>
      <c r="B2016" s="4">
        <v>2266.69</v>
      </c>
      <c r="C2016" s="3">
        <f t="shared" si="62"/>
        <v>6.1924589610875087E-3</v>
      </c>
      <c r="D2016" s="1">
        <v>68.44</v>
      </c>
      <c r="E2016" s="3">
        <f t="shared" si="63"/>
        <v>-1.8640665328362449E-2</v>
      </c>
    </row>
    <row r="2017" spans="1:5" x14ac:dyDescent="0.35">
      <c r="A2017" s="2">
        <v>44572</v>
      </c>
      <c r="B2017" s="4">
        <v>2265.0500000000002</v>
      </c>
      <c r="C2017" s="3">
        <f t="shared" si="62"/>
        <v>-7.2352196374443471E-4</v>
      </c>
      <c r="D2017" s="1">
        <v>68.010000000000005</v>
      </c>
      <c r="E2017" s="3">
        <f t="shared" si="63"/>
        <v>-6.282875511396736E-3</v>
      </c>
    </row>
    <row r="2018" spans="1:5" x14ac:dyDescent="0.35">
      <c r="A2018" s="2">
        <v>44573</v>
      </c>
      <c r="B2018" s="4">
        <v>2283.2600000000002</v>
      </c>
      <c r="C2018" s="3">
        <f t="shared" si="62"/>
        <v>8.039557625659494E-3</v>
      </c>
      <c r="D2018" s="1">
        <v>69.02</v>
      </c>
      <c r="E2018" s="3">
        <f t="shared" si="63"/>
        <v>1.4850757241581986E-2</v>
      </c>
    </row>
    <row r="2019" spans="1:5" x14ac:dyDescent="0.35">
      <c r="A2019" s="2">
        <v>44574</v>
      </c>
      <c r="B2019" s="4">
        <v>2288.8200000000002</v>
      </c>
      <c r="C2019" s="3">
        <f t="shared" si="62"/>
        <v>2.4351147044138401E-3</v>
      </c>
      <c r="D2019" s="1">
        <v>67.58</v>
      </c>
      <c r="E2019" s="3">
        <f t="shared" si="63"/>
        <v>-2.086351782092144E-2</v>
      </c>
    </row>
    <row r="2020" spans="1:5" x14ac:dyDescent="0.35">
      <c r="A2020" s="2">
        <v>44575</v>
      </c>
      <c r="B2020" s="4">
        <v>2293.5500000000002</v>
      </c>
      <c r="C2020" s="3">
        <f t="shared" si="62"/>
        <v>2.0665670520180783E-3</v>
      </c>
      <c r="D2020" s="1">
        <v>67.39</v>
      </c>
      <c r="E2020" s="3">
        <f t="shared" si="63"/>
        <v>-2.8114826871855243E-3</v>
      </c>
    </row>
    <row r="2021" spans="1:5" x14ac:dyDescent="0.35">
      <c r="A2021" s="2">
        <v>44578</v>
      </c>
      <c r="B2021" s="4">
        <v>2307.0700000000002</v>
      </c>
      <c r="C2021" s="3">
        <f t="shared" si="62"/>
        <v>5.8947919164613729E-3</v>
      </c>
      <c r="D2021" s="1">
        <v>68.78</v>
      </c>
      <c r="E2021" s="3">
        <f t="shared" si="63"/>
        <v>2.0626205668496819E-2</v>
      </c>
    </row>
    <row r="2022" spans="1:5" x14ac:dyDescent="0.35">
      <c r="A2022" s="2">
        <v>44579</v>
      </c>
      <c r="B2022" s="4">
        <v>2196.75</v>
      </c>
      <c r="C2022" s="3">
        <f t="shared" si="62"/>
        <v>-4.7818228315569165E-2</v>
      </c>
      <c r="D2022" s="1">
        <v>65.37</v>
      </c>
      <c r="E2022" s="3">
        <f t="shared" si="63"/>
        <v>-4.9578365804012745E-2</v>
      </c>
    </row>
    <row r="2023" spans="1:5" x14ac:dyDescent="0.35">
      <c r="A2023" s="2">
        <v>44580</v>
      </c>
      <c r="B2023" s="4">
        <v>2260.9699999999998</v>
      </c>
      <c r="C2023" s="3">
        <f t="shared" si="62"/>
        <v>2.9234095823375349E-2</v>
      </c>
      <c r="D2023" s="1">
        <v>67.44</v>
      </c>
      <c r="E2023" s="3">
        <f t="shared" si="63"/>
        <v>3.1665901789811733E-2</v>
      </c>
    </row>
    <row r="2024" spans="1:5" x14ac:dyDescent="0.35">
      <c r="A2024" s="2">
        <v>44581</v>
      </c>
      <c r="B2024" s="4">
        <v>2234.54</v>
      </c>
      <c r="C2024" s="3">
        <f t="shared" si="62"/>
        <v>-1.1689673016448621E-2</v>
      </c>
      <c r="D2024" s="1">
        <v>67.150000000000006</v>
      </c>
      <c r="E2024" s="3">
        <f t="shared" si="63"/>
        <v>-4.3001186239619224E-3</v>
      </c>
    </row>
    <row r="2025" spans="1:5" x14ac:dyDescent="0.35">
      <c r="A2025" s="2">
        <v>44582</v>
      </c>
      <c r="B2025" s="4">
        <v>2232.58</v>
      </c>
      <c r="C2025" s="3">
        <f t="shared" si="62"/>
        <v>-8.7713802393335385E-4</v>
      </c>
      <c r="D2025" s="1">
        <v>66.91</v>
      </c>
      <c r="E2025" s="3">
        <f t="shared" si="63"/>
        <v>-3.5740878629934338E-3</v>
      </c>
    </row>
    <row r="2026" spans="1:5" x14ac:dyDescent="0.35">
      <c r="A2026" s="2">
        <v>44585</v>
      </c>
      <c r="B2026" s="4">
        <v>2128.48</v>
      </c>
      <c r="C2026" s="3">
        <f t="shared" si="62"/>
        <v>-4.6627668437413179E-2</v>
      </c>
      <c r="D2026" s="1">
        <v>64.22</v>
      </c>
      <c r="E2026" s="3">
        <f t="shared" si="63"/>
        <v>-4.0203258107906113E-2</v>
      </c>
    </row>
    <row r="2027" spans="1:5" x14ac:dyDescent="0.35">
      <c r="A2027" s="2">
        <v>44586</v>
      </c>
      <c r="B2027" s="4">
        <v>2161.39</v>
      </c>
      <c r="C2027" s="3">
        <f t="shared" si="62"/>
        <v>1.5461737953844928E-2</v>
      </c>
      <c r="D2027" s="1">
        <v>65.42</v>
      </c>
      <c r="E2027" s="3">
        <f t="shared" si="63"/>
        <v>1.868576767362197E-2</v>
      </c>
    </row>
    <row r="2028" spans="1:5" x14ac:dyDescent="0.35">
      <c r="A2028" s="2">
        <v>44587</v>
      </c>
      <c r="B2028" s="4">
        <v>2169.13</v>
      </c>
      <c r="C2028" s="3">
        <f t="shared" si="62"/>
        <v>3.5810288749370716E-3</v>
      </c>
      <c r="D2028" s="1">
        <v>65.709999999999994</v>
      </c>
      <c r="E2028" s="3">
        <f t="shared" si="63"/>
        <v>4.4328951391010701E-3</v>
      </c>
    </row>
    <row r="2029" spans="1:5" x14ac:dyDescent="0.35">
      <c r="A2029" s="2">
        <v>44588</v>
      </c>
      <c r="B2029" s="4">
        <v>2217.69</v>
      </c>
      <c r="C2029" s="3">
        <f t="shared" si="62"/>
        <v>2.2386855559602209E-2</v>
      </c>
      <c r="D2029" s="1">
        <v>68.97</v>
      </c>
      <c r="E2029" s="3">
        <f t="shared" si="63"/>
        <v>4.9611931212905275E-2</v>
      </c>
    </row>
    <row r="2030" spans="1:5" x14ac:dyDescent="0.35">
      <c r="A2030" s="2">
        <v>44589</v>
      </c>
      <c r="B2030" s="4">
        <v>2206.19</v>
      </c>
      <c r="C2030" s="3">
        <f t="shared" si="62"/>
        <v>-5.1855759822157284E-3</v>
      </c>
      <c r="D2030" s="1">
        <v>67.72</v>
      </c>
      <c r="E2030" s="3">
        <f t="shared" si="63"/>
        <v>-1.8123821951573148E-2</v>
      </c>
    </row>
    <row r="2031" spans="1:5" x14ac:dyDescent="0.35">
      <c r="A2031" s="2">
        <v>44592</v>
      </c>
      <c r="B2031" s="4">
        <v>2227.79</v>
      </c>
      <c r="C2031" s="3">
        <f t="shared" si="62"/>
        <v>9.7906345328371124E-3</v>
      </c>
      <c r="D2031" s="1">
        <v>67.48</v>
      </c>
      <c r="E2031" s="3">
        <f t="shared" si="63"/>
        <v>-3.5440047253395583E-3</v>
      </c>
    </row>
    <row r="2032" spans="1:5" x14ac:dyDescent="0.35">
      <c r="A2032" s="2">
        <v>44593</v>
      </c>
      <c r="B2032" s="4">
        <v>2239.71</v>
      </c>
      <c r="C2032" s="3">
        <f t="shared" si="62"/>
        <v>5.3505940865162666E-3</v>
      </c>
      <c r="D2032" s="1">
        <v>68.78</v>
      </c>
      <c r="E2032" s="3">
        <f t="shared" si="63"/>
        <v>1.9264967397747437E-2</v>
      </c>
    </row>
    <row r="2033" spans="1:5" x14ac:dyDescent="0.35">
      <c r="A2033" s="2">
        <v>44594</v>
      </c>
      <c r="B2033" s="4">
        <v>2226.08</v>
      </c>
      <c r="C2033" s="3">
        <f t="shared" si="62"/>
        <v>-6.0856092976323316E-3</v>
      </c>
      <c r="D2033" s="1">
        <v>67.680000000000007</v>
      </c>
      <c r="E2033" s="3">
        <f t="shared" si="63"/>
        <v>-1.5993021227100817E-2</v>
      </c>
    </row>
    <row r="2034" spans="1:5" x14ac:dyDescent="0.35">
      <c r="A2034" s="2">
        <v>44595</v>
      </c>
      <c r="B2034" s="4">
        <v>2181.6799999999998</v>
      </c>
      <c r="C2034" s="3">
        <f t="shared" si="62"/>
        <v>-1.9945374829296383E-2</v>
      </c>
      <c r="D2034" s="1">
        <v>67.05</v>
      </c>
      <c r="E2034" s="3">
        <f t="shared" si="63"/>
        <v>-9.3085106382980141E-3</v>
      </c>
    </row>
    <row r="2035" spans="1:5" x14ac:dyDescent="0.35">
      <c r="A2035" s="2">
        <v>44596</v>
      </c>
      <c r="B2035" s="4">
        <v>2169.4</v>
      </c>
      <c r="C2035" s="3">
        <f t="shared" si="62"/>
        <v>-5.6286898170216284E-3</v>
      </c>
      <c r="D2035" s="1">
        <v>65.849999999999994</v>
      </c>
      <c r="E2035" s="3">
        <f t="shared" si="63"/>
        <v>-1.7897091722595123E-2</v>
      </c>
    </row>
    <row r="2036" spans="1:5" x14ac:dyDescent="0.35">
      <c r="A2036" s="2">
        <v>44599</v>
      </c>
      <c r="B2036" s="4">
        <v>2222.11</v>
      </c>
      <c r="C2036" s="3">
        <f t="shared" si="62"/>
        <v>2.4297040656402709E-2</v>
      </c>
      <c r="D2036" s="1">
        <v>67.819999999999993</v>
      </c>
      <c r="E2036" s="3">
        <f t="shared" si="63"/>
        <v>2.9916476841305984E-2</v>
      </c>
    </row>
    <row r="2037" spans="1:5" x14ac:dyDescent="0.35">
      <c r="A2037" s="2">
        <v>44600</v>
      </c>
      <c r="B2037" s="4">
        <v>2230.71</v>
      </c>
      <c r="C2037" s="3">
        <f t="shared" si="62"/>
        <v>3.8701954448699246E-3</v>
      </c>
      <c r="D2037" s="1">
        <v>68.25</v>
      </c>
      <c r="E2037" s="3">
        <f t="shared" si="63"/>
        <v>6.3403125921558078E-3</v>
      </c>
    </row>
    <row r="2038" spans="1:5" x14ac:dyDescent="0.35">
      <c r="A2038" s="2">
        <v>44601</v>
      </c>
      <c r="B2038" s="4">
        <v>2266.5700000000002</v>
      </c>
      <c r="C2038" s="3">
        <f t="shared" si="62"/>
        <v>1.6075599248669761E-2</v>
      </c>
      <c r="D2038" s="1">
        <v>69.31</v>
      </c>
      <c r="E2038" s="3">
        <f t="shared" si="63"/>
        <v>1.5531135531135564E-2</v>
      </c>
    </row>
    <row r="2039" spans="1:5" x14ac:dyDescent="0.35">
      <c r="A2039" s="2">
        <v>44602</v>
      </c>
      <c r="B2039" s="4">
        <v>2263.6</v>
      </c>
      <c r="C2039" s="3">
        <f t="shared" si="62"/>
        <v>-1.31035000022071E-3</v>
      </c>
      <c r="D2039" s="1">
        <v>69.31</v>
      </c>
      <c r="E2039" s="3">
        <f t="shared" si="63"/>
        <v>0</v>
      </c>
    </row>
    <row r="2040" spans="1:5" x14ac:dyDescent="0.35">
      <c r="A2040" s="2">
        <v>44603</v>
      </c>
      <c r="B2040" s="4">
        <v>2274.88</v>
      </c>
      <c r="C2040" s="3">
        <f t="shared" si="62"/>
        <v>4.9832125817283095E-3</v>
      </c>
      <c r="D2040" s="1">
        <v>70.94</v>
      </c>
      <c r="E2040" s="3">
        <f t="shared" si="63"/>
        <v>2.3517529937959823E-2</v>
      </c>
    </row>
    <row r="2041" spans="1:5" x14ac:dyDescent="0.35">
      <c r="A2041" s="2">
        <v>44606</v>
      </c>
      <c r="B2041" s="4">
        <v>2220.64</v>
      </c>
      <c r="C2041" s="3">
        <f t="shared" si="62"/>
        <v>-2.3843015895344034E-2</v>
      </c>
      <c r="D2041" s="1">
        <v>70.260000000000005</v>
      </c>
      <c r="E2041" s="3">
        <f t="shared" si="63"/>
        <v>-9.5855652664222253E-3</v>
      </c>
    </row>
    <row r="2042" spans="1:5" x14ac:dyDescent="0.35">
      <c r="A2042" s="2">
        <v>44607</v>
      </c>
      <c r="B2042" s="4">
        <v>2258.4499999999998</v>
      </c>
      <c r="C2042" s="3">
        <f t="shared" si="62"/>
        <v>1.7026622955544322E-2</v>
      </c>
      <c r="D2042" s="1">
        <v>72.23</v>
      </c>
      <c r="E2042" s="3">
        <f t="shared" si="63"/>
        <v>2.8038713350412733E-2</v>
      </c>
    </row>
    <row r="2043" spans="1:5" x14ac:dyDescent="0.35">
      <c r="A2043" s="2">
        <v>44608</v>
      </c>
      <c r="B2043" s="4">
        <v>2261.9299999999998</v>
      </c>
      <c r="C2043" s="3">
        <f t="shared" si="62"/>
        <v>1.5408798069472508E-3</v>
      </c>
      <c r="D2043" s="1">
        <v>72.23</v>
      </c>
      <c r="E2043" s="3">
        <f t="shared" si="63"/>
        <v>0</v>
      </c>
    </row>
    <row r="2044" spans="1:5" x14ac:dyDescent="0.35">
      <c r="A2044" s="2">
        <v>44609</v>
      </c>
      <c r="B2044" s="4">
        <v>2228.92</v>
      </c>
      <c r="C2044" s="3">
        <f t="shared" si="62"/>
        <v>-1.4593731901517627E-2</v>
      </c>
      <c r="D2044" s="1">
        <v>71.66</v>
      </c>
      <c r="E2044" s="3">
        <f t="shared" si="63"/>
        <v>-7.8914578430016244E-3</v>
      </c>
    </row>
    <row r="2045" spans="1:5" x14ac:dyDescent="0.35">
      <c r="A2045" s="2">
        <v>44610</v>
      </c>
      <c r="B2045" s="4">
        <v>2249.87</v>
      </c>
      <c r="C2045" s="3">
        <f t="shared" si="62"/>
        <v>9.3991708989106006E-3</v>
      </c>
      <c r="D2045" s="1">
        <v>72.66</v>
      </c>
      <c r="E2045" s="3">
        <f t="shared" si="63"/>
        <v>1.3954786491766676E-2</v>
      </c>
    </row>
    <row r="2046" spans="1:5" x14ac:dyDescent="0.35">
      <c r="A2046" s="2">
        <v>44613</v>
      </c>
      <c r="B2046" s="4">
        <v>2253.0500000000002</v>
      </c>
      <c r="C2046" s="3">
        <f t="shared" si="62"/>
        <v>1.4134149973110853E-3</v>
      </c>
      <c r="D2046" s="1">
        <v>73.91</v>
      </c>
      <c r="E2046" s="3">
        <f t="shared" si="63"/>
        <v>1.7203413157170385E-2</v>
      </c>
    </row>
    <row r="2047" spans="1:5" x14ac:dyDescent="0.35">
      <c r="A2047" s="2">
        <v>44614</v>
      </c>
      <c r="B2047" s="4">
        <v>2225.98</v>
      </c>
      <c r="C2047" s="3">
        <f t="shared" si="62"/>
        <v>-1.201482434921558E-2</v>
      </c>
      <c r="D2047" s="1">
        <v>72.47</v>
      </c>
      <c r="E2047" s="3">
        <f t="shared" si="63"/>
        <v>-1.9483155188743037E-2</v>
      </c>
    </row>
    <row r="2048" spans="1:5" x14ac:dyDescent="0.35">
      <c r="A2048" s="2">
        <v>44615</v>
      </c>
      <c r="B2048" s="4">
        <v>2225.29</v>
      </c>
      <c r="C2048" s="3">
        <f t="shared" si="62"/>
        <v>-3.0997583087002332E-4</v>
      </c>
      <c r="D2048" s="1">
        <v>72.33</v>
      </c>
      <c r="E2048" s="3">
        <f t="shared" si="63"/>
        <v>-1.9318338622878511E-3</v>
      </c>
    </row>
    <row r="2049" spans="1:5" x14ac:dyDescent="0.35">
      <c r="A2049" s="2">
        <v>44616</v>
      </c>
      <c r="B2049" s="4">
        <v>2040.68</v>
      </c>
      <c r="C2049" s="3">
        <f t="shared" si="62"/>
        <v>-8.2959973756229488E-2</v>
      </c>
      <c r="D2049" s="1">
        <v>68.25</v>
      </c>
      <c r="E2049" s="3">
        <f t="shared" si="63"/>
        <v>-5.6408129406885089E-2</v>
      </c>
    </row>
    <row r="2050" spans="1:5" x14ac:dyDescent="0.35">
      <c r="A2050" s="2">
        <v>44617</v>
      </c>
      <c r="B2050" s="4">
        <v>2152.0700000000002</v>
      </c>
      <c r="C2050" s="3">
        <f t="shared" si="62"/>
        <v>5.4584746261050282E-2</v>
      </c>
      <c r="D2050" s="1">
        <v>70.069999999999993</v>
      </c>
      <c r="E2050" s="3">
        <f t="shared" si="63"/>
        <v>2.6666666666666568E-2</v>
      </c>
    </row>
    <row r="2051" spans="1:5" x14ac:dyDescent="0.35">
      <c r="A2051" s="2">
        <v>44620</v>
      </c>
      <c r="B2051" s="4">
        <v>2142.46</v>
      </c>
      <c r="C2051" s="3">
        <f t="shared" ref="C2051:C2114" si="64">(B2051-B2050)/B2050</f>
        <v>-4.4654681306835406E-3</v>
      </c>
      <c r="D2051" s="1">
        <v>70.12</v>
      </c>
      <c r="E2051" s="3">
        <f t="shared" ref="E2051:E2114" si="65">(D2051-D2050)/D2050</f>
        <v>7.1357214214373308E-4</v>
      </c>
    </row>
    <row r="2052" spans="1:5" x14ac:dyDescent="0.35">
      <c r="A2052" s="2">
        <v>44621</v>
      </c>
      <c r="B2052" s="4">
        <v>2168.4</v>
      </c>
      <c r="C2052" s="3">
        <f t="shared" si="64"/>
        <v>1.2107577270987581E-2</v>
      </c>
      <c r="D2052" s="1">
        <v>70.459999999999994</v>
      </c>
      <c r="E2052" s="3">
        <f t="shared" si="65"/>
        <v>4.8488305761550084E-3</v>
      </c>
    </row>
    <row r="2053" spans="1:5" x14ac:dyDescent="0.35">
      <c r="A2053" s="2">
        <v>44622</v>
      </c>
      <c r="B2053" s="4">
        <v>2183.27</v>
      </c>
      <c r="C2053" s="3">
        <f t="shared" si="64"/>
        <v>6.8575908503965555E-3</v>
      </c>
      <c r="D2053" s="1">
        <v>71.849999999999994</v>
      </c>
      <c r="E2053" s="3">
        <f t="shared" si="65"/>
        <v>1.9727504967357375E-2</v>
      </c>
    </row>
    <row r="2054" spans="1:5" x14ac:dyDescent="0.35">
      <c r="A2054" s="2">
        <v>44623</v>
      </c>
      <c r="B2054" s="4">
        <v>2220.52</v>
      </c>
      <c r="C2054" s="3">
        <f t="shared" si="64"/>
        <v>1.706156361787594E-2</v>
      </c>
      <c r="D2054" s="1">
        <v>73.09</v>
      </c>
      <c r="E2054" s="3">
        <f t="shared" si="65"/>
        <v>1.7258176757133044E-2</v>
      </c>
    </row>
    <row r="2055" spans="1:5" x14ac:dyDescent="0.35">
      <c r="A2055" s="2">
        <v>44624</v>
      </c>
      <c r="B2055" s="4">
        <v>2190.7600000000002</v>
      </c>
      <c r="C2055" s="3">
        <f t="shared" si="64"/>
        <v>-1.3402266135859962E-2</v>
      </c>
      <c r="D2055" s="1">
        <v>71.66</v>
      </c>
      <c r="E2055" s="3">
        <f t="shared" si="65"/>
        <v>-1.9564919961691157E-2</v>
      </c>
    </row>
    <row r="2056" spans="1:5" x14ac:dyDescent="0.35">
      <c r="A2056" s="2">
        <v>44627</v>
      </c>
      <c r="B2056" s="4">
        <v>2195.25</v>
      </c>
      <c r="C2056" s="3">
        <f t="shared" si="64"/>
        <v>2.0495170625717931E-3</v>
      </c>
      <c r="D2056" s="1">
        <v>72.38</v>
      </c>
      <c r="E2056" s="3">
        <f t="shared" si="65"/>
        <v>1.0047446274071991E-2</v>
      </c>
    </row>
    <row r="2057" spans="1:5" x14ac:dyDescent="0.35">
      <c r="A2057" s="2">
        <v>44628</v>
      </c>
      <c r="B2057" s="4">
        <v>2207.21</v>
      </c>
      <c r="C2057" s="3">
        <f t="shared" si="64"/>
        <v>5.4481266370572995E-3</v>
      </c>
      <c r="D2057" s="1">
        <v>73.38</v>
      </c>
      <c r="E2057" s="3">
        <f t="shared" si="65"/>
        <v>1.3815971262779773E-2</v>
      </c>
    </row>
    <row r="2058" spans="1:5" x14ac:dyDescent="0.35">
      <c r="A2058" s="2">
        <v>44629</v>
      </c>
      <c r="B2058" s="4">
        <v>2239.35</v>
      </c>
      <c r="C2058" s="3">
        <f t="shared" si="64"/>
        <v>1.4561369330512218E-2</v>
      </c>
      <c r="D2058" s="1">
        <v>74.150000000000006</v>
      </c>
      <c r="E2058" s="3">
        <f t="shared" si="65"/>
        <v>1.0493322431180297E-2</v>
      </c>
    </row>
    <row r="2059" spans="1:5" x14ac:dyDescent="0.35">
      <c r="A2059" s="2">
        <v>44630</v>
      </c>
      <c r="B2059" s="4">
        <v>2239.3200000000002</v>
      </c>
      <c r="C2059" s="3">
        <f t="shared" si="64"/>
        <v>-1.3396744590950652E-5</v>
      </c>
      <c r="D2059" s="1">
        <v>72.849999999999994</v>
      </c>
      <c r="E2059" s="3">
        <f t="shared" si="65"/>
        <v>-1.7532029669588823E-2</v>
      </c>
    </row>
    <row r="2060" spans="1:5" x14ac:dyDescent="0.35">
      <c r="A2060" s="2">
        <v>44631</v>
      </c>
      <c r="B2060" s="4">
        <v>2251.94</v>
      </c>
      <c r="C2060" s="3">
        <f t="shared" si="64"/>
        <v>5.6356393905292188E-3</v>
      </c>
      <c r="D2060" s="1">
        <v>72.66</v>
      </c>
      <c r="E2060" s="3">
        <f t="shared" si="65"/>
        <v>-2.6080988332189119E-3</v>
      </c>
    </row>
    <row r="2061" spans="1:5" x14ac:dyDescent="0.35">
      <c r="A2061" s="2">
        <v>44634</v>
      </c>
      <c r="B2061" s="4">
        <v>2287.08</v>
      </c>
      <c r="C2061" s="3">
        <f t="shared" si="64"/>
        <v>1.5604323383393816E-2</v>
      </c>
      <c r="D2061" s="1">
        <v>74.290000000000006</v>
      </c>
      <c r="E2061" s="3">
        <f t="shared" si="65"/>
        <v>2.2433250756950313E-2</v>
      </c>
    </row>
    <row r="2062" spans="1:5" x14ac:dyDescent="0.35">
      <c r="A2062" s="2">
        <v>44635</v>
      </c>
      <c r="B2062" s="4">
        <v>2279.29</v>
      </c>
      <c r="C2062" s="3">
        <f t="shared" si="64"/>
        <v>-3.4060898613078529E-3</v>
      </c>
      <c r="D2062" s="1">
        <v>73.09</v>
      </c>
      <c r="E2062" s="3">
        <f t="shared" si="65"/>
        <v>-1.6152914254946867E-2</v>
      </c>
    </row>
    <row r="2063" spans="1:5" x14ac:dyDescent="0.35">
      <c r="A2063" s="2">
        <v>44636</v>
      </c>
      <c r="B2063" s="4">
        <v>2288.46</v>
      </c>
      <c r="C2063" s="3">
        <f t="shared" si="64"/>
        <v>4.0231826577574918E-3</v>
      </c>
      <c r="D2063" s="1">
        <v>73.290000000000006</v>
      </c>
      <c r="E2063" s="3">
        <f t="shared" si="65"/>
        <v>2.7363524421945935E-3</v>
      </c>
    </row>
    <row r="2064" spans="1:5" x14ac:dyDescent="0.35">
      <c r="A2064" s="2">
        <v>44637</v>
      </c>
      <c r="B2064" s="4">
        <v>2333.75</v>
      </c>
      <c r="C2064" s="3">
        <f t="shared" si="64"/>
        <v>1.9790601539900178E-2</v>
      </c>
      <c r="D2064" s="1">
        <v>75.16</v>
      </c>
      <c r="E2064" s="3">
        <f t="shared" si="65"/>
        <v>2.5515077091008188E-2</v>
      </c>
    </row>
    <row r="2065" spans="1:5" x14ac:dyDescent="0.35">
      <c r="A2065" s="2">
        <v>44638</v>
      </c>
      <c r="B2065" s="4">
        <v>2347.04</v>
      </c>
      <c r="C2065" s="3">
        <f t="shared" si="64"/>
        <v>5.6946973754686504E-3</v>
      </c>
      <c r="D2065" s="1">
        <v>77.27</v>
      </c>
      <c r="E2065" s="3">
        <f t="shared" si="65"/>
        <v>2.8073443320915374E-2</v>
      </c>
    </row>
    <row r="2066" spans="1:5" x14ac:dyDescent="0.35">
      <c r="A2066" s="2">
        <v>44641</v>
      </c>
      <c r="B2066" s="4">
        <v>2381.3200000000002</v>
      </c>
      <c r="C2066" s="3">
        <f t="shared" si="64"/>
        <v>1.4605630922353348E-2</v>
      </c>
      <c r="D2066" s="1">
        <v>78.03</v>
      </c>
      <c r="E2066" s="3">
        <f t="shared" si="65"/>
        <v>9.8356412579268179E-3</v>
      </c>
    </row>
    <row r="2067" spans="1:5" x14ac:dyDescent="0.35">
      <c r="A2067" s="2">
        <v>44642</v>
      </c>
      <c r="B2067" s="4">
        <v>2397.61</v>
      </c>
      <c r="C2067" s="3">
        <f t="shared" si="64"/>
        <v>6.8407437891589385E-3</v>
      </c>
      <c r="D2067" s="1">
        <v>80.58</v>
      </c>
      <c r="E2067" s="3">
        <f t="shared" si="65"/>
        <v>3.2679738562091463E-2</v>
      </c>
    </row>
    <row r="2068" spans="1:5" x14ac:dyDescent="0.35">
      <c r="A2068" s="2">
        <v>44643</v>
      </c>
      <c r="B2068" s="4">
        <v>2393.33</v>
      </c>
      <c r="C2068" s="3">
        <f t="shared" si="64"/>
        <v>-1.7851110063772672E-3</v>
      </c>
      <c r="D2068" s="1">
        <v>80.67</v>
      </c>
      <c r="E2068" s="3">
        <f t="shared" si="65"/>
        <v>1.1169024571854483E-3</v>
      </c>
    </row>
    <row r="2069" spans="1:5" x14ac:dyDescent="0.35">
      <c r="A2069" s="2">
        <v>44644</v>
      </c>
      <c r="B2069" s="4">
        <v>2387.83</v>
      </c>
      <c r="C2069" s="3">
        <f t="shared" si="64"/>
        <v>-2.2980533399071588E-3</v>
      </c>
      <c r="D2069" s="1">
        <v>80.05</v>
      </c>
      <c r="E2069" s="3">
        <f t="shared" si="65"/>
        <v>-7.6856328250899282E-3</v>
      </c>
    </row>
    <row r="2070" spans="1:5" x14ac:dyDescent="0.35">
      <c r="A2070" s="2">
        <v>44645</v>
      </c>
      <c r="B2070" s="4">
        <v>2389.5700000000002</v>
      </c>
      <c r="C2070" s="3">
        <f t="shared" si="64"/>
        <v>7.2869509135919919E-4</v>
      </c>
      <c r="D2070" s="1">
        <v>80.58</v>
      </c>
      <c r="E2070" s="3">
        <f t="shared" si="65"/>
        <v>6.6208619612742178E-3</v>
      </c>
    </row>
    <row r="2071" spans="1:5" x14ac:dyDescent="0.35">
      <c r="A2071" s="2">
        <v>44648</v>
      </c>
      <c r="B2071" s="4">
        <v>2388.87</v>
      </c>
      <c r="C2071" s="3">
        <f t="shared" si="64"/>
        <v>-2.9293973392713872E-4</v>
      </c>
      <c r="D2071" s="1">
        <v>79.67</v>
      </c>
      <c r="E2071" s="3">
        <f t="shared" si="65"/>
        <v>-1.1293124844874616E-2</v>
      </c>
    </row>
    <row r="2072" spans="1:5" x14ac:dyDescent="0.35">
      <c r="A2072" s="2">
        <v>44649</v>
      </c>
      <c r="B2072" s="4">
        <v>2418.31</v>
      </c>
      <c r="C2072" s="3">
        <f t="shared" si="64"/>
        <v>1.2323818374377868E-2</v>
      </c>
      <c r="D2072" s="1">
        <v>80.58</v>
      </c>
      <c r="E2072" s="3">
        <f t="shared" si="65"/>
        <v>1.1422116229446423E-2</v>
      </c>
    </row>
    <row r="2073" spans="1:5" x14ac:dyDescent="0.35">
      <c r="A2073" s="2">
        <v>44650</v>
      </c>
      <c r="B2073" s="4">
        <v>2439.96</v>
      </c>
      <c r="C2073" s="3">
        <f t="shared" si="64"/>
        <v>8.9525329672374889E-3</v>
      </c>
      <c r="D2073" s="1">
        <v>82.5</v>
      </c>
      <c r="E2073" s="3">
        <f t="shared" si="65"/>
        <v>2.3827252419955345E-2</v>
      </c>
    </row>
    <row r="2074" spans="1:5" x14ac:dyDescent="0.35">
      <c r="A2074" s="2">
        <v>44651</v>
      </c>
      <c r="B2074" s="4">
        <v>2444.89</v>
      </c>
      <c r="C2074" s="3">
        <f t="shared" si="64"/>
        <v>2.0205249266380745E-3</v>
      </c>
      <c r="D2074" s="1">
        <v>81.2</v>
      </c>
      <c r="E2074" s="3">
        <f t="shared" si="65"/>
        <v>-1.5757575757575724E-2</v>
      </c>
    </row>
    <row r="2075" spans="1:5" x14ac:dyDescent="0.35">
      <c r="A2075" s="2">
        <v>44652</v>
      </c>
      <c r="B2075" s="4">
        <v>2462.52</v>
      </c>
      <c r="C2075" s="3">
        <f t="shared" si="64"/>
        <v>7.2109583662251101E-3</v>
      </c>
      <c r="D2075" s="1">
        <v>80.58</v>
      </c>
      <c r="E2075" s="3">
        <f t="shared" si="65"/>
        <v>-7.6354679802956224E-3</v>
      </c>
    </row>
    <row r="2076" spans="1:5" x14ac:dyDescent="0.35">
      <c r="A2076" s="2">
        <v>44655</v>
      </c>
      <c r="B2076" s="4">
        <v>2519.58</v>
      </c>
      <c r="C2076" s="3">
        <f t="shared" si="64"/>
        <v>2.3171385410067715E-2</v>
      </c>
      <c r="D2076" s="1">
        <v>78.42</v>
      </c>
      <c r="E2076" s="3">
        <f t="shared" si="65"/>
        <v>-2.6805658972449697E-2</v>
      </c>
    </row>
    <row r="2077" spans="1:5" x14ac:dyDescent="0.35">
      <c r="A2077" s="2">
        <v>44656</v>
      </c>
      <c r="B2077" s="4">
        <v>2534.83</v>
      </c>
      <c r="C2077" s="3">
        <f t="shared" si="64"/>
        <v>6.0525960675985686E-3</v>
      </c>
      <c r="D2077" s="1">
        <v>78.61</v>
      </c>
      <c r="E2077" s="3">
        <f t="shared" si="65"/>
        <v>2.4228513134404196E-3</v>
      </c>
    </row>
    <row r="2078" spans="1:5" x14ac:dyDescent="0.35">
      <c r="A2078" s="2">
        <v>44657</v>
      </c>
      <c r="B2078" s="4">
        <v>2526.7399999999998</v>
      </c>
      <c r="C2078" s="3">
        <f t="shared" si="64"/>
        <v>-3.1915355270373735E-3</v>
      </c>
      <c r="D2078" s="1">
        <v>77.510000000000005</v>
      </c>
      <c r="E2078" s="3">
        <f t="shared" si="65"/>
        <v>-1.3993130644956039E-2</v>
      </c>
    </row>
    <row r="2079" spans="1:5" x14ac:dyDescent="0.35">
      <c r="A2079" s="2">
        <v>44658</v>
      </c>
      <c r="B2079" s="4">
        <v>2559.5100000000002</v>
      </c>
      <c r="C2079" s="3">
        <f t="shared" si="64"/>
        <v>1.2969280574970293E-2</v>
      </c>
      <c r="D2079" s="1">
        <v>78.66</v>
      </c>
      <c r="E2079" s="3">
        <f t="shared" si="65"/>
        <v>1.4836795252225409E-2</v>
      </c>
    </row>
    <row r="2080" spans="1:5" x14ac:dyDescent="0.35">
      <c r="A2080" s="2">
        <v>44659</v>
      </c>
      <c r="B2080" s="4">
        <v>2607.25</v>
      </c>
      <c r="C2080" s="3">
        <f t="shared" si="64"/>
        <v>1.8652007610831675E-2</v>
      </c>
      <c r="D2080" s="1">
        <v>79.91</v>
      </c>
      <c r="E2080" s="3">
        <f t="shared" si="65"/>
        <v>1.5891177218408339E-2</v>
      </c>
    </row>
    <row r="2081" spans="1:5" x14ac:dyDescent="0.35">
      <c r="A2081" s="2">
        <v>44662</v>
      </c>
      <c r="B2081" s="4">
        <v>2661.84</v>
      </c>
      <c r="C2081" s="3">
        <f t="shared" si="64"/>
        <v>2.0937769680698111E-2</v>
      </c>
      <c r="D2081" s="1">
        <v>80.099999999999994</v>
      </c>
      <c r="E2081" s="3">
        <f t="shared" si="65"/>
        <v>2.3776748842447471E-3</v>
      </c>
    </row>
    <row r="2082" spans="1:5" x14ac:dyDescent="0.35">
      <c r="A2082" s="2">
        <v>44663</v>
      </c>
      <c r="B2082" s="4">
        <v>2675.94</v>
      </c>
      <c r="C2082" s="3">
        <f t="shared" si="64"/>
        <v>5.297087728789074E-3</v>
      </c>
      <c r="D2082" s="1">
        <v>80.58</v>
      </c>
      <c r="E2082" s="3">
        <f t="shared" si="65"/>
        <v>5.9925093632959298E-3</v>
      </c>
    </row>
    <row r="2083" spans="1:5" x14ac:dyDescent="0.35">
      <c r="A2083" s="2">
        <v>44664</v>
      </c>
      <c r="B2083" s="4">
        <v>2668.95</v>
      </c>
      <c r="C2083" s="3">
        <f t="shared" si="64"/>
        <v>-2.6121661920671751E-3</v>
      </c>
      <c r="D2083" s="1">
        <v>81.819999999999993</v>
      </c>
      <c r="E2083" s="3">
        <f t="shared" si="65"/>
        <v>1.5388433854554417E-2</v>
      </c>
    </row>
    <row r="2084" spans="1:5" x14ac:dyDescent="0.35">
      <c r="A2084" s="2">
        <v>44665</v>
      </c>
      <c r="B2084" s="4">
        <v>2687.33</v>
      </c>
      <c r="C2084" s="3">
        <f t="shared" si="64"/>
        <v>6.8866033458851277E-3</v>
      </c>
      <c r="D2084" s="1">
        <v>81.489999999999995</v>
      </c>
      <c r="E2084" s="3">
        <f t="shared" si="65"/>
        <v>-4.0332437056954081E-3</v>
      </c>
    </row>
    <row r="2085" spans="1:5" x14ac:dyDescent="0.35">
      <c r="A2085" s="2">
        <v>44666</v>
      </c>
      <c r="B2085" s="4">
        <v>2707.73</v>
      </c>
      <c r="C2085" s="3">
        <f t="shared" si="64"/>
        <v>7.5911778605530734E-3</v>
      </c>
      <c r="D2085" s="1">
        <v>81.2</v>
      </c>
      <c r="E2085" s="3">
        <f t="shared" si="65"/>
        <v>-3.5587188612098671E-3</v>
      </c>
    </row>
    <row r="2086" spans="1:5" x14ac:dyDescent="0.35">
      <c r="A2086" s="2">
        <v>44669</v>
      </c>
      <c r="B2086" s="4">
        <v>2725.4</v>
      </c>
      <c r="C2086" s="3">
        <f t="shared" si="64"/>
        <v>6.5257614311619227E-3</v>
      </c>
      <c r="D2086" s="1">
        <v>81.25</v>
      </c>
      <c r="E2086" s="3">
        <f t="shared" si="65"/>
        <v>6.1576354679799454E-4</v>
      </c>
    </row>
    <row r="2087" spans="1:5" x14ac:dyDescent="0.35">
      <c r="A2087" s="2">
        <v>44670</v>
      </c>
      <c r="B2087" s="4">
        <v>2732.14</v>
      </c>
      <c r="C2087" s="3">
        <f t="shared" si="64"/>
        <v>2.4730314816172969E-3</v>
      </c>
      <c r="D2087" s="1">
        <v>82.06</v>
      </c>
      <c r="E2087" s="3">
        <f t="shared" si="65"/>
        <v>9.9692307692307979E-3</v>
      </c>
    </row>
    <row r="2088" spans="1:5" x14ac:dyDescent="0.35">
      <c r="A2088" s="2">
        <v>44671</v>
      </c>
      <c r="B2088" s="4">
        <v>2739.83</v>
      </c>
      <c r="C2088" s="3">
        <f t="shared" si="64"/>
        <v>2.8146434662938411E-3</v>
      </c>
      <c r="D2088" s="1">
        <v>83.26</v>
      </c>
      <c r="E2088" s="3">
        <f t="shared" si="65"/>
        <v>1.4623446258835033E-2</v>
      </c>
    </row>
    <row r="2089" spans="1:5" x14ac:dyDescent="0.35">
      <c r="A2089" s="2">
        <v>44672</v>
      </c>
      <c r="B2089" s="4">
        <v>2771.04</v>
      </c>
      <c r="C2089" s="3">
        <f t="shared" si="64"/>
        <v>1.1391217703288175E-2</v>
      </c>
      <c r="D2089" s="1">
        <v>86.04</v>
      </c>
      <c r="E2089" s="3">
        <f t="shared" si="65"/>
        <v>3.3389382656737944E-2</v>
      </c>
    </row>
    <row r="2090" spans="1:5" x14ac:dyDescent="0.35">
      <c r="A2090" s="2">
        <v>44673</v>
      </c>
      <c r="B2090" s="4">
        <v>2684.14</v>
      </c>
      <c r="C2090" s="3">
        <f t="shared" si="64"/>
        <v>-3.136006697846299E-2</v>
      </c>
      <c r="D2090" s="1">
        <v>82.78</v>
      </c>
      <c r="E2090" s="3">
        <f t="shared" si="65"/>
        <v>-3.7889353788935438E-2</v>
      </c>
    </row>
    <row r="2091" spans="1:5" x14ac:dyDescent="0.35">
      <c r="A2091" s="2">
        <v>44676</v>
      </c>
      <c r="B2091" s="4">
        <v>2692.69</v>
      </c>
      <c r="C2091" s="3">
        <f t="shared" si="64"/>
        <v>3.1853778118876744E-3</v>
      </c>
      <c r="D2091" s="1">
        <v>83.26</v>
      </c>
      <c r="E2091" s="3">
        <f t="shared" si="65"/>
        <v>5.7985020536361924E-3</v>
      </c>
    </row>
    <row r="2092" spans="1:5" x14ac:dyDescent="0.35">
      <c r="A2092" s="2">
        <v>44677</v>
      </c>
      <c r="B2092" s="4">
        <v>2626.2</v>
      </c>
      <c r="C2092" s="3">
        <f t="shared" si="64"/>
        <v>-2.4692779339619577E-2</v>
      </c>
      <c r="D2092" s="1">
        <v>79.33</v>
      </c>
      <c r="E2092" s="3">
        <f t="shared" si="65"/>
        <v>-4.7201537352870603E-2</v>
      </c>
    </row>
    <row r="2093" spans="1:5" x14ac:dyDescent="0.35">
      <c r="A2093" s="2">
        <v>44678</v>
      </c>
      <c r="B2093" s="4">
        <v>2652.89</v>
      </c>
      <c r="C2093" s="3">
        <f t="shared" si="64"/>
        <v>1.0162973117051274E-2</v>
      </c>
      <c r="D2093" s="1">
        <v>81.489999999999995</v>
      </c>
      <c r="E2093" s="3">
        <f t="shared" si="65"/>
        <v>2.7228034791377746E-2</v>
      </c>
    </row>
    <row r="2094" spans="1:5" x14ac:dyDescent="0.35">
      <c r="A2094" s="2">
        <v>44679</v>
      </c>
      <c r="B2094" s="4">
        <v>2638.46</v>
      </c>
      <c r="C2094" s="3">
        <f t="shared" si="64"/>
        <v>-5.4393510473483018E-3</v>
      </c>
      <c r="D2094" s="1">
        <v>80.53</v>
      </c>
      <c r="E2094" s="3">
        <f t="shared" si="65"/>
        <v>-1.1780586575039807E-2</v>
      </c>
    </row>
    <row r="2095" spans="1:5" x14ac:dyDescent="0.35">
      <c r="A2095" s="2">
        <v>44680</v>
      </c>
      <c r="B2095" s="4">
        <v>2645.84</v>
      </c>
      <c r="C2095" s="3">
        <f t="shared" si="64"/>
        <v>2.7970861790590378E-3</v>
      </c>
      <c r="D2095" s="1">
        <v>80.150000000000006</v>
      </c>
      <c r="E2095" s="3">
        <f t="shared" si="65"/>
        <v>-4.7187383583757042E-3</v>
      </c>
    </row>
    <row r="2096" spans="1:5" x14ac:dyDescent="0.35">
      <c r="A2096" s="2">
        <v>44686</v>
      </c>
      <c r="B2096" s="4">
        <v>2687.54</v>
      </c>
      <c r="C2096" s="3">
        <f t="shared" si="64"/>
        <v>1.576059020953641E-2</v>
      </c>
      <c r="D2096" s="1">
        <v>81.63</v>
      </c>
      <c r="E2096" s="3">
        <f t="shared" si="65"/>
        <v>1.8465377417342353E-2</v>
      </c>
    </row>
    <row r="2097" spans="1:5" x14ac:dyDescent="0.35">
      <c r="A2097" s="2">
        <v>44687</v>
      </c>
      <c r="B2097" s="4">
        <v>2682.54</v>
      </c>
      <c r="C2097" s="3">
        <f t="shared" si="64"/>
        <v>-1.8604374260476123E-3</v>
      </c>
      <c r="D2097" s="1">
        <v>79.67</v>
      </c>
      <c r="E2097" s="3">
        <f t="shared" si="65"/>
        <v>-2.4010780350361312E-2</v>
      </c>
    </row>
    <row r="2098" spans="1:5" x14ac:dyDescent="0.35">
      <c r="A2098" s="2">
        <v>44690</v>
      </c>
      <c r="B2098" s="4">
        <v>2691.21</v>
      </c>
      <c r="C2098" s="3">
        <f t="shared" si="64"/>
        <v>3.2320114518329915E-3</v>
      </c>
      <c r="D2098" s="1">
        <v>79.14</v>
      </c>
      <c r="E2098" s="3">
        <f t="shared" si="65"/>
        <v>-6.6524413204468577E-3</v>
      </c>
    </row>
    <row r="2099" spans="1:5" x14ac:dyDescent="0.35">
      <c r="A2099" s="2">
        <v>44691</v>
      </c>
      <c r="B2099" s="4">
        <v>2715.31</v>
      </c>
      <c r="C2099" s="3">
        <f t="shared" si="64"/>
        <v>8.9550796853459635E-3</v>
      </c>
      <c r="D2099" s="1">
        <v>81.44</v>
      </c>
      <c r="E2099" s="3">
        <f t="shared" si="65"/>
        <v>2.9062421026029784E-2</v>
      </c>
    </row>
    <row r="2100" spans="1:5" x14ac:dyDescent="0.35">
      <c r="A2100" s="2">
        <v>44692</v>
      </c>
      <c r="B2100" s="4">
        <v>2675.64</v>
      </c>
      <c r="C2100" s="3">
        <f t="shared" si="64"/>
        <v>-1.4609749899643162E-2</v>
      </c>
      <c r="D2100" s="1">
        <v>79.86</v>
      </c>
      <c r="E2100" s="3">
        <f t="shared" si="65"/>
        <v>-1.9400785854616874E-2</v>
      </c>
    </row>
    <row r="2101" spans="1:5" x14ac:dyDescent="0.35">
      <c r="A2101" s="2">
        <v>44693</v>
      </c>
      <c r="B2101" s="4">
        <v>2611.06</v>
      </c>
      <c r="C2101" s="3">
        <f t="shared" si="64"/>
        <v>-2.4136281413045076E-2</v>
      </c>
      <c r="D2101" s="1">
        <v>78.900000000000006</v>
      </c>
      <c r="E2101" s="3">
        <f t="shared" si="65"/>
        <v>-1.2021036814425167E-2</v>
      </c>
    </row>
    <row r="2102" spans="1:5" x14ac:dyDescent="0.35">
      <c r="A2102" s="2">
        <v>44694</v>
      </c>
      <c r="B2102" s="4">
        <v>2644.32</v>
      </c>
      <c r="C2102" s="3">
        <f t="shared" si="64"/>
        <v>1.2738121682381951E-2</v>
      </c>
      <c r="D2102" s="1">
        <v>78.37</v>
      </c>
      <c r="E2102" s="3">
        <f t="shared" si="65"/>
        <v>-6.7173637515842979E-3</v>
      </c>
    </row>
    <row r="2103" spans="1:5" x14ac:dyDescent="0.35">
      <c r="A2103" s="2">
        <v>44697</v>
      </c>
      <c r="B2103" s="4">
        <v>2618.4299999999998</v>
      </c>
      <c r="C2103" s="3">
        <f t="shared" si="64"/>
        <v>-9.7907968778363913E-3</v>
      </c>
      <c r="D2103" s="1">
        <v>78.47</v>
      </c>
      <c r="E2103" s="3">
        <f t="shared" si="65"/>
        <v>1.2759984688017647E-3</v>
      </c>
    </row>
    <row r="2104" spans="1:5" x14ac:dyDescent="0.35">
      <c r="A2104" s="2">
        <v>44698</v>
      </c>
      <c r="B2104" s="4">
        <v>2620.9499999999998</v>
      </c>
      <c r="C2104" s="3">
        <f t="shared" si="64"/>
        <v>9.6240877166851207E-4</v>
      </c>
      <c r="D2104" s="1">
        <v>80.72</v>
      </c>
      <c r="E2104" s="3">
        <f t="shared" si="65"/>
        <v>2.8673378361157131E-2</v>
      </c>
    </row>
    <row r="2105" spans="1:5" x14ac:dyDescent="0.35">
      <c r="A2105" s="2">
        <v>44699</v>
      </c>
      <c r="B2105" s="4">
        <v>2620.9299999999998</v>
      </c>
      <c r="C2105" s="3">
        <f t="shared" si="64"/>
        <v>-7.6308208855498236E-6</v>
      </c>
      <c r="D2105" s="1">
        <v>78.66</v>
      </c>
      <c r="E2105" s="3">
        <f t="shared" si="65"/>
        <v>-2.552031714568883E-2</v>
      </c>
    </row>
    <row r="2106" spans="1:5" x14ac:dyDescent="0.35">
      <c r="A2106" s="2">
        <v>44701</v>
      </c>
      <c r="B2106" s="4">
        <v>2597.3000000000002</v>
      </c>
      <c r="C2106" s="3">
        <f t="shared" si="64"/>
        <v>-9.0158836748786327E-3</v>
      </c>
      <c r="D2106" s="1">
        <v>77.08</v>
      </c>
      <c r="E2106" s="3">
        <f t="shared" si="65"/>
        <v>-2.0086448004068121E-2</v>
      </c>
    </row>
    <row r="2107" spans="1:5" x14ac:dyDescent="0.35">
      <c r="A2107" s="2">
        <v>44704</v>
      </c>
      <c r="B2107" s="4">
        <v>2603.3000000000002</v>
      </c>
      <c r="C2107" s="3">
        <f t="shared" si="64"/>
        <v>2.3100912486043196E-3</v>
      </c>
      <c r="D2107" s="1">
        <v>77.03</v>
      </c>
      <c r="E2107" s="3">
        <f t="shared" si="65"/>
        <v>-6.4867669953291591E-4</v>
      </c>
    </row>
    <row r="2108" spans="1:5" x14ac:dyDescent="0.35">
      <c r="A2108" s="2">
        <v>44705</v>
      </c>
      <c r="B2108" s="4">
        <v>2600.12</v>
      </c>
      <c r="C2108" s="3">
        <f t="shared" si="64"/>
        <v>-1.221526524027308E-3</v>
      </c>
      <c r="D2108" s="1">
        <v>74.92</v>
      </c>
      <c r="E2108" s="3">
        <f t="shared" si="65"/>
        <v>-2.7391925223938716E-2</v>
      </c>
    </row>
    <row r="2109" spans="1:5" x14ac:dyDescent="0.35">
      <c r="A2109" s="2">
        <v>44706</v>
      </c>
      <c r="B2109" s="4">
        <v>2640.9</v>
      </c>
      <c r="C2109" s="3">
        <f t="shared" si="64"/>
        <v>1.5683891512699492E-2</v>
      </c>
      <c r="D2109" s="1">
        <v>76.400000000000006</v>
      </c>
      <c r="E2109" s="3">
        <f t="shared" si="65"/>
        <v>1.9754404698344954E-2</v>
      </c>
    </row>
    <row r="2110" spans="1:5" x14ac:dyDescent="0.35">
      <c r="A2110" s="2">
        <v>44707</v>
      </c>
      <c r="B2110" s="4">
        <v>2675.72</v>
      </c>
      <c r="C2110" s="3">
        <f t="shared" si="64"/>
        <v>1.3184899087432204E-2</v>
      </c>
      <c r="D2110" s="1">
        <v>78.56</v>
      </c>
      <c r="E2110" s="3">
        <f t="shared" si="65"/>
        <v>2.8272251308900476E-2</v>
      </c>
    </row>
    <row r="2111" spans="1:5" x14ac:dyDescent="0.35">
      <c r="A2111" s="2">
        <v>44708</v>
      </c>
      <c r="B2111" s="4">
        <v>2665.09</v>
      </c>
      <c r="C2111" s="3">
        <f t="shared" si="64"/>
        <v>-3.9727624714094353E-3</v>
      </c>
      <c r="D2111" s="1">
        <v>78.42</v>
      </c>
      <c r="E2111" s="3">
        <f t="shared" si="65"/>
        <v>-1.7820773930753637E-3</v>
      </c>
    </row>
    <row r="2112" spans="1:5" x14ac:dyDescent="0.35">
      <c r="A2112" s="2">
        <v>44711</v>
      </c>
      <c r="B2112" s="4">
        <v>2752.03</v>
      </c>
      <c r="C2112" s="3">
        <f t="shared" si="64"/>
        <v>3.2621787631937404E-2</v>
      </c>
      <c r="D2112" s="1">
        <v>80.099999999999994</v>
      </c>
      <c r="E2112" s="3">
        <f t="shared" si="65"/>
        <v>2.1423106350420718E-2</v>
      </c>
    </row>
    <row r="2113" spans="1:5" x14ac:dyDescent="0.35">
      <c r="A2113" s="2">
        <v>44712</v>
      </c>
      <c r="B2113" s="4">
        <v>2770.14</v>
      </c>
      <c r="C2113" s="3">
        <f t="shared" si="64"/>
        <v>6.58059686849332E-3</v>
      </c>
      <c r="D2113" s="1">
        <v>79.14</v>
      </c>
      <c r="E2113" s="3">
        <f t="shared" si="65"/>
        <v>-1.1985018726591683E-2</v>
      </c>
    </row>
    <row r="2114" spans="1:5" x14ac:dyDescent="0.35">
      <c r="A2114" s="2">
        <v>44713</v>
      </c>
      <c r="B2114" s="4">
        <v>2794.61</v>
      </c>
      <c r="C2114" s="3">
        <f t="shared" si="64"/>
        <v>8.8334885601450662E-3</v>
      </c>
      <c r="D2114" s="1">
        <v>81.34</v>
      </c>
      <c r="E2114" s="3">
        <f t="shared" si="65"/>
        <v>2.7798837503158993E-2</v>
      </c>
    </row>
    <row r="2115" spans="1:5" x14ac:dyDescent="0.35">
      <c r="A2115" s="2">
        <v>44714</v>
      </c>
      <c r="B2115" s="4">
        <v>2828.23</v>
      </c>
      <c r="C2115" s="3">
        <f t="shared" ref="C2115:C2178" si="66">(B2115-B2114)/B2114</f>
        <v>1.2030301186927654E-2</v>
      </c>
      <c r="D2115" s="1">
        <v>84.41</v>
      </c>
      <c r="E2115" s="3">
        <f t="shared" ref="E2115:E2178" si="67">(D2115-D2114)/D2114</f>
        <v>3.774280796656003E-2</v>
      </c>
    </row>
    <row r="2116" spans="1:5" x14ac:dyDescent="0.35">
      <c r="A2116" s="2">
        <v>44715</v>
      </c>
      <c r="B2116" s="4">
        <v>2829.08</v>
      </c>
      <c r="C2116" s="3">
        <f t="shared" si="66"/>
        <v>3.0054132796834382E-4</v>
      </c>
      <c r="D2116" s="1">
        <v>84.56</v>
      </c>
      <c r="E2116" s="3">
        <f t="shared" si="67"/>
        <v>1.777040634995921E-3</v>
      </c>
    </row>
    <row r="2117" spans="1:5" x14ac:dyDescent="0.35">
      <c r="A2117" s="2">
        <v>44718</v>
      </c>
      <c r="B2117" s="4">
        <v>2878.26</v>
      </c>
      <c r="C2117" s="3">
        <f t="shared" si="66"/>
        <v>1.7383743124973594E-2</v>
      </c>
      <c r="D2117" s="1">
        <v>84.85</v>
      </c>
      <c r="E2117" s="3">
        <f t="shared" si="67"/>
        <v>3.4295175023650905E-3</v>
      </c>
    </row>
    <row r="2118" spans="1:5" x14ac:dyDescent="0.35">
      <c r="A2118" s="2">
        <v>44719</v>
      </c>
      <c r="B2118" s="4">
        <v>2883.06</v>
      </c>
      <c r="C2118" s="3">
        <f t="shared" si="66"/>
        <v>1.6676742198410591E-3</v>
      </c>
      <c r="D2118" s="1">
        <v>83.41</v>
      </c>
      <c r="E2118" s="3">
        <f t="shared" si="67"/>
        <v>-1.6971125515615765E-2</v>
      </c>
    </row>
    <row r="2119" spans="1:5" x14ac:dyDescent="0.35">
      <c r="A2119" s="2">
        <v>44720</v>
      </c>
      <c r="B2119" s="4">
        <v>2768.75</v>
      </c>
      <c r="C2119" s="3">
        <f t="shared" si="66"/>
        <v>-3.9648845324065388E-2</v>
      </c>
      <c r="D2119" s="1">
        <v>80.39</v>
      </c>
      <c r="E2119" s="3">
        <f t="shared" si="67"/>
        <v>-3.6206689845342241E-2</v>
      </c>
    </row>
    <row r="2120" spans="1:5" x14ac:dyDescent="0.35">
      <c r="A2120" s="2">
        <v>44721</v>
      </c>
      <c r="B2120" s="4">
        <v>2800.59</v>
      </c>
      <c r="C2120" s="3">
        <f t="shared" si="66"/>
        <v>1.1499774266365741E-2</v>
      </c>
      <c r="D2120" s="1">
        <v>78.95</v>
      </c>
      <c r="E2120" s="3">
        <f t="shared" si="67"/>
        <v>-1.7912675705933544E-2</v>
      </c>
    </row>
    <row r="2121" spans="1:5" x14ac:dyDescent="0.35">
      <c r="A2121" s="2">
        <v>44722</v>
      </c>
      <c r="B2121" s="4">
        <v>2776.01</v>
      </c>
      <c r="C2121" s="3">
        <f t="shared" si="66"/>
        <v>-8.7767220478541762E-3</v>
      </c>
      <c r="D2121" s="1">
        <v>78.180000000000007</v>
      </c>
      <c r="E2121" s="3">
        <f t="shared" si="67"/>
        <v>-9.753008233058847E-3</v>
      </c>
    </row>
    <row r="2122" spans="1:5" x14ac:dyDescent="0.35">
      <c r="A2122" s="2">
        <v>44725</v>
      </c>
      <c r="B2122" s="4">
        <v>2744.08</v>
      </c>
      <c r="C2122" s="3">
        <f t="shared" si="66"/>
        <v>-1.1502119949135733E-2</v>
      </c>
      <c r="D2122" s="1">
        <v>78.66</v>
      </c>
      <c r="E2122" s="3">
        <f t="shared" si="67"/>
        <v>6.1396776669223555E-3</v>
      </c>
    </row>
    <row r="2123" spans="1:5" x14ac:dyDescent="0.35">
      <c r="A2123" s="2">
        <v>44726</v>
      </c>
      <c r="B2123" s="4">
        <v>2745.3</v>
      </c>
      <c r="C2123" s="3">
        <f t="shared" si="66"/>
        <v>4.4459345208603784E-4</v>
      </c>
      <c r="D2123" s="1">
        <v>80.239999999999995</v>
      </c>
      <c r="E2123" s="3">
        <f t="shared" si="67"/>
        <v>2.0086448004068121E-2</v>
      </c>
    </row>
    <row r="2124" spans="1:5" x14ac:dyDescent="0.35">
      <c r="A2124" s="2">
        <v>44727</v>
      </c>
      <c r="B2124" s="4">
        <v>2767.87</v>
      </c>
      <c r="C2124" s="3">
        <f t="shared" si="66"/>
        <v>8.2213237168978649E-3</v>
      </c>
      <c r="D2124" s="1">
        <v>81.66</v>
      </c>
      <c r="E2124" s="3">
        <f t="shared" si="67"/>
        <v>1.769690927218347E-2</v>
      </c>
    </row>
    <row r="2125" spans="1:5" x14ac:dyDescent="0.35">
      <c r="A2125" s="2">
        <v>44728</v>
      </c>
      <c r="B2125" s="4">
        <v>2724.04</v>
      </c>
      <c r="C2125" s="3">
        <f t="shared" si="66"/>
        <v>-1.5835281281274021E-2</v>
      </c>
      <c r="D2125" s="1">
        <v>79.75</v>
      </c>
      <c r="E2125" s="3">
        <f t="shared" si="67"/>
        <v>-2.3389664462405053E-2</v>
      </c>
    </row>
    <row r="2126" spans="1:5" x14ac:dyDescent="0.35">
      <c r="A2126" s="2">
        <v>44729</v>
      </c>
      <c r="B2126" s="4">
        <v>2772.71</v>
      </c>
      <c r="C2126" s="3">
        <f t="shared" si="66"/>
        <v>1.7866844833409227E-2</v>
      </c>
      <c r="D2126" s="1">
        <v>81.459999999999994</v>
      </c>
      <c r="E2126" s="3">
        <f t="shared" si="67"/>
        <v>2.1442006269592397E-2</v>
      </c>
    </row>
    <row r="2127" spans="1:5" x14ac:dyDescent="0.35">
      <c r="A2127" s="2">
        <v>44732</v>
      </c>
      <c r="B2127" s="4">
        <v>2781.09</v>
      </c>
      <c r="C2127" s="3">
        <f t="shared" si="66"/>
        <v>3.0223139094965245E-3</v>
      </c>
      <c r="D2127" s="1">
        <v>80.83</v>
      </c>
      <c r="E2127" s="3">
        <f t="shared" si="67"/>
        <v>-7.7338571077829061E-3</v>
      </c>
    </row>
    <row r="2128" spans="1:5" x14ac:dyDescent="0.35">
      <c r="A2128" s="2">
        <v>44733</v>
      </c>
      <c r="B2128" s="4">
        <v>2817.76</v>
      </c>
      <c r="C2128" s="3">
        <f t="shared" si="66"/>
        <v>1.3185477636466303E-2</v>
      </c>
      <c r="D2128" s="1">
        <v>81.36</v>
      </c>
      <c r="E2128" s="3">
        <f t="shared" si="67"/>
        <v>6.5569714215019314E-3</v>
      </c>
    </row>
    <row r="2129" spans="1:5" x14ac:dyDescent="0.35">
      <c r="A2129" s="2">
        <v>44734</v>
      </c>
      <c r="B2129" s="4">
        <v>2817.38</v>
      </c>
      <c r="C2129" s="3">
        <f t="shared" si="66"/>
        <v>-1.3485889500884003E-4</v>
      </c>
      <c r="D2129" s="1">
        <v>82.54</v>
      </c>
      <c r="E2129" s="3">
        <f t="shared" si="67"/>
        <v>1.4503441494592021E-2</v>
      </c>
    </row>
    <row r="2130" spans="1:5" x14ac:dyDescent="0.35">
      <c r="A2130" s="2">
        <v>44735</v>
      </c>
      <c r="B2130" s="4">
        <v>2793.27</v>
      </c>
      <c r="C2130" s="3">
        <f t="shared" si="66"/>
        <v>-8.5575960644286991E-3</v>
      </c>
      <c r="D2130" s="1">
        <v>82.88</v>
      </c>
      <c r="E2130" s="3">
        <f t="shared" si="67"/>
        <v>4.1192149260963068E-3</v>
      </c>
    </row>
    <row r="2131" spans="1:5" x14ac:dyDescent="0.35">
      <c r="A2131" s="2">
        <v>44736</v>
      </c>
      <c r="B2131" s="4">
        <v>2807.97</v>
      </c>
      <c r="C2131" s="3">
        <f t="shared" si="66"/>
        <v>5.2626491531430255E-3</v>
      </c>
      <c r="D2131" s="1">
        <v>82.44</v>
      </c>
      <c r="E2131" s="3">
        <f t="shared" si="67"/>
        <v>-5.3088803088802818E-3</v>
      </c>
    </row>
    <row r="2132" spans="1:5" x14ac:dyDescent="0.35">
      <c r="A2132" s="2">
        <v>44739</v>
      </c>
      <c r="B2132" s="4">
        <v>2787.77</v>
      </c>
      <c r="C2132" s="3">
        <f t="shared" si="66"/>
        <v>-7.1938090506664318E-3</v>
      </c>
      <c r="D2132" s="1">
        <v>80.97</v>
      </c>
      <c r="E2132" s="3">
        <f t="shared" si="67"/>
        <v>-1.7831149927219785E-2</v>
      </c>
    </row>
    <row r="2133" spans="1:5" x14ac:dyDescent="0.35">
      <c r="A2133" s="2">
        <v>44740</v>
      </c>
      <c r="B2133" s="4">
        <v>2748.91</v>
      </c>
      <c r="C2133" s="3">
        <f t="shared" si="66"/>
        <v>-1.3939456985332409E-2</v>
      </c>
      <c r="D2133" s="1">
        <v>82.1</v>
      </c>
      <c r="E2133" s="3">
        <f t="shared" si="67"/>
        <v>1.3955786093614864E-2</v>
      </c>
    </row>
    <row r="2134" spans="1:5" x14ac:dyDescent="0.35">
      <c r="A2134" s="2">
        <v>44741</v>
      </c>
      <c r="B2134" s="4">
        <v>2658.79</v>
      </c>
      <c r="C2134" s="3">
        <f t="shared" si="66"/>
        <v>-3.278390343808997E-2</v>
      </c>
      <c r="D2134" s="1">
        <v>79.31</v>
      </c>
      <c r="E2134" s="3">
        <f t="shared" si="67"/>
        <v>-3.3982947624847652E-2</v>
      </c>
    </row>
    <row r="2135" spans="1:5" x14ac:dyDescent="0.35">
      <c r="A2135" s="2">
        <v>44742</v>
      </c>
      <c r="B2135" s="4">
        <v>2661.58</v>
      </c>
      <c r="C2135" s="3">
        <f t="shared" si="66"/>
        <v>1.049349516133265E-3</v>
      </c>
      <c r="D2135" s="1">
        <v>78.97</v>
      </c>
      <c r="E2135" s="3">
        <f t="shared" si="67"/>
        <v>-4.2869751607616116E-3</v>
      </c>
    </row>
    <row r="2136" spans="1:5" x14ac:dyDescent="0.35">
      <c r="A2136" s="2">
        <v>44743</v>
      </c>
      <c r="B2136" s="4">
        <v>2701.23</v>
      </c>
      <c r="C2136" s="3">
        <f t="shared" si="66"/>
        <v>1.4897166344802745E-2</v>
      </c>
      <c r="D2136" s="1">
        <v>80.680000000000007</v>
      </c>
      <c r="E2136" s="3">
        <f t="shared" si="67"/>
        <v>2.1653792579460655E-2</v>
      </c>
    </row>
    <row r="2137" spans="1:5" x14ac:dyDescent="0.35">
      <c r="A2137" s="2">
        <v>44746</v>
      </c>
      <c r="B2137" s="4">
        <v>2662.08</v>
      </c>
      <c r="C2137" s="3">
        <f t="shared" si="66"/>
        <v>-1.4493397452271777E-2</v>
      </c>
      <c r="D2137" s="1">
        <v>80.83</v>
      </c>
      <c r="E2137" s="3">
        <f t="shared" si="67"/>
        <v>1.8591968269706428E-3</v>
      </c>
    </row>
    <row r="2138" spans="1:5" x14ac:dyDescent="0.35">
      <c r="A2138" s="2">
        <v>44747</v>
      </c>
      <c r="B2138" s="4">
        <v>2623.22</v>
      </c>
      <c r="C2138" s="3">
        <f t="shared" si="66"/>
        <v>-1.4597607885563217E-2</v>
      </c>
      <c r="D2138" s="1">
        <v>78.97</v>
      </c>
      <c r="E2138" s="3">
        <f t="shared" si="67"/>
        <v>-2.301125819621427E-2</v>
      </c>
    </row>
    <row r="2139" spans="1:5" x14ac:dyDescent="0.35">
      <c r="A2139" s="2">
        <v>44748</v>
      </c>
      <c r="B2139" s="4">
        <v>2664.16</v>
      </c>
      <c r="C2139" s="3">
        <f t="shared" si="66"/>
        <v>1.5606773354884477E-2</v>
      </c>
      <c r="D2139" s="1">
        <v>81.849999999999994</v>
      </c>
      <c r="E2139" s="3">
        <f t="shared" si="67"/>
        <v>3.6469545396986137E-2</v>
      </c>
    </row>
    <row r="2140" spans="1:5" x14ac:dyDescent="0.35">
      <c r="A2140" s="2">
        <v>44749</v>
      </c>
      <c r="B2140" s="4">
        <v>2688.38</v>
      </c>
      <c r="C2140" s="3">
        <f t="shared" si="66"/>
        <v>9.0910455828479737E-3</v>
      </c>
      <c r="D2140" s="1">
        <v>83.22</v>
      </c>
      <c r="E2140" s="3">
        <f t="shared" si="67"/>
        <v>1.6737935247403843E-2</v>
      </c>
    </row>
    <row r="2141" spans="1:5" x14ac:dyDescent="0.35">
      <c r="A2141" s="2">
        <v>44750</v>
      </c>
      <c r="B2141" s="4">
        <v>2701.95</v>
      </c>
      <c r="C2141" s="3">
        <f t="shared" si="66"/>
        <v>5.0476495138335013E-3</v>
      </c>
      <c r="D2141" s="1">
        <v>83.42</v>
      </c>
      <c r="E2141" s="3">
        <f t="shared" si="67"/>
        <v>2.4032684450853502E-3</v>
      </c>
    </row>
    <row r="2142" spans="1:5" x14ac:dyDescent="0.35">
      <c r="A2142" s="2">
        <v>44755</v>
      </c>
      <c r="B2142" s="4">
        <v>2686.18</v>
      </c>
      <c r="C2142" s="3">
        <f t="shared" si="66"/>
        <v>-5.8365254723440419E-3</v>
      </c>
      <c r="D2142" s="1">
        <v>81.849999999999994</v>
      </c>
      <c r="E2142" s="3">
        <f t="shared" si="67"/>
        <v>-1.8820426756173667E-2</v>
      </c>
    </row>
    <row r="2143" spans="1:5" x14ac:dyDescent="0.35">
      <c r="A2143" s="2">
        <v>44756</v>
      </c>
      <c r="B2143" s="4">
        <v>2663.28</v>
      </c>
      <c r="C2143" s="3">
        <f t="shared" si="66"/>
        <v>-8.5251174530372644E-3</v>
      </c>
      <c r="D2143" s="1">
        <v>80.09</v>
      </c>
      <c r="E2143" s="3">
        <f t="shared" si="67"/>
        <v>-2.1502748930971181E-2</v>
      </c>
    </row>
    <row r="2144" spans="1:5" x14ac:dyDescent="0.35">
      <c r="A2144" s="2">
        <v>44760</v>
      </c>
      <c r="B2144" s="4">
        <v>2733.5</v>
      </c>
      <c r="C2144" s="3">
        <f t="shared" si="66"/>
        <v>2.6365984800696809E-2</v>
      </c>
      <c r="D2144" s="1">
        <v>82.44</v>
      </c>
      <c r="E2144" s="3">
        <f t="shared" si="67"/>
        <v>2.9341990260956352E-2</v>
      </c>
    </row>
    <row r="2145" spans="1:5" x14ac:dyDescent="0.35">
      <c r="A2145" s="2">
        <v>44761</v>
      </c>
      <c r="B2145" s="4">
        <v>2785.65</v>
      </c>
      <c r="C2145" s="3">
        <f t="shared" si="66"/>
        <v>1.9078104993597984E-2</v>
      </c>
      <c r="D2145" s="1">
        <v>83.42</v>
      </c>
      <c r="E2145" s="3">
        <f t="shared" si="67"/>
        <v>1.1887433284813245E-2</v>
      </c>
    </row>
    <row r="2146" spans="1:5" x14ac:dyDescent="0.35">
      <c r="A2146" s="2">
        <v>44762</v>
      </c>
      <c r="B2146" s="4">
        <v>2810.72</v>
      </c>
      <c r="C2146" s="3">
        <f t="shared" si="66"/>
        <v>8.9996948647531848E-3</v>
      </c>
      <c r="D2146" s="1">
        <v>83.37</v>
      </c>
      <c r="E2146" s="3">
        <f t="shared" si="67"/>
        <v>-5.9937664828574875E-4</v>
      </c>
    </row>
    <row r="2147" spans="1:5" x14ac:dyDescent="0.35">
      <c r="A2147" s="2">
        <v>44763</v>
      </c>
      <c r="B2147" s="4">
        <v>2799.13</v>
      </c>
      <c r="C2147" s="3">
        <f t="shared" si="66"/>
        <v>-4.1234986053394476E-3</v>
      </c>
      <c r="D2147" s="1">
        <v>82.49</v>
      </c>
      <c r="E2147" s="3">
        <f t="shared" si="67"/>
        <v>-1.0555355643516968E-2</v>
      </c>
    </row>
    <row r="2148" spans="1:5" x14ac:dyDescent="0.35">
      <c r="A2148" s="2">
        <v>44764</v>
      </c>
      <c r="B2148" s="4">
        <v>2806.16</v>
      </c>
      <c r="C2148" s="3">
        <f t="shared" si="66"/>
        <v>2.511494642978263E-3</v>
      </c>
      <c r="D2148" s="1">
        <v>82.78</v>
      </c>
      <c r="E2148" s="3">
        <f t="shared" si="67"/>
        <v>3.5155776457753214E-3</v>
      </c>
    </row>
    <row r="2149" spans="1:5" x14ac:dyDescent="0.35">
      <c r="A2149" s="2">
        <v>44767</v>
      </c>
      <c r="B2149" s="4">
        <v>2840.45</v>
      </c>
      <c r="C2149" s="3">
        <f t="shared" si="66"/>
        <v>1.2219545571171981E-2</v>
      </c>
      <c r="D2149" s="1">
        <v>84.25</v>
      </c>
      <c r="E2149" s="3">
        <f t="shared" si="67"/>
        <v>1.7757912539260678E-2</v>
      </c>
    </row>
    <row r="2150" spans="1:5" x14ac:dyDescent="0.35">
      <c r="A2150" s="2">
        <v>44768</v>
      </c>
      <c r="B2150" s="4">
        <v>2829.52</v>
      </c>
      <c r="C2150" s="3">
        <f t="shared" si="66"/>
        <v>-3.8479818338642952E-3</v>
      </c>
      <c r="D2150" s="1">
        <v>86.2</v>
      </c>
      <c r="E2150" s="3">
        <f t="shared" si="67"/>
        <v>2.3145400593471845E-2</v>
      </c>
    </row>
    <row r="2151" spans="1:5" x14ac:dyDescent="0.35">
      <c r="A2151" s="2">
        <v>44769</v>
      </c>
      <c r="B2151" s="4">
        <v>2840.22</v>
      </c>
      <c r="C2151" s="3">
        <f t="shared" si="66"/>
        <v>3.7815601232717272E-3</v>
      </c>
      <c r="D2151" s="1">
        <v>88.25</v>
      </c>
      <c r="E2151" s="3">
        <f t="shared" si="67"/>
        <v>2.3781902552204144E-2</v>
      </c>
    </row>
    <row r="2152" spans="1:5" x14ac:dyDescent="0.35">
      <c r="A2152" s="2">
        <v>44770</v>
      </c>
      <c r="B2152" s="4">
        <v>2841.25</v>
      </c>
      <c r="C2152" s="3">
        <f t="shared" si="66"/>
        <v>3.6264796389019169E-4</v>
      </c>
      <c r="D2152" s="1">
        <v>88.2</v>
      </c>
      <c r="E2152" s="3">
        <f t="shared" si="67"/>
        <v>-5.665722379603077E-4</v>
      </c>
    </row>
    <row r="2153" spans="1:5" x14ac:dyDescent="0.35">
      <c r="A2153" s="2">
        <v>44771</v>
      </c>
      <c r="B2153" s="4">
        <v>2888.41</v>
      </c>
      <c r="C2153" s="3">
        <f t="shared" si="66"/>
        <v>1.6598328200615874E-2</v>
      </c>
      <c r="D2153" s="1">
        <v>89.96</v>
      </c>
      <c r="E2153" s="3">
        <f t="shared" si="67"/>
        <v>1.9954648526076993E-2</v>
      </c>
    </row>
    <row r="2154" spans="1:5" x14ac:dyDescent="0.35">
      <c r="A2154" s="2">
        <v>44774</v>
      </c>
      <c r="B2154" s="4">
        <v>2952.15</v>
      </c>
      <c r="C2154" s="3">
        <f t="shared" si="66"/>
        <v>2.2067504267053582E-2</v>
      </c>
      <c r="D2154" s="1">
        <v>92.94</v>
      </c>
      <c r="E2154" s="3">
        <f t="shared" si="67"/>
        <v>3.3125833703868429E-2</v>
      </c>
    </row>
    <row r="2155" spans="1:5" x14ac:dyDescent="0.35">
      <c r="A2155" s="2">
        <v>44775</v>
      </c>
      <c r="B2155" s="4">
        <v>2944.11</v>
      </c>
      <c r="C2155" s="3">
        <f t="shared" si="66"/>
        <v>-2.7234388496519364E-3</v>
      </c>
      <c r="D2155" s="1">
        <v>91.28</v>
      </c>
      <c r="E2155" s="3">
        <f t="shared" si="67"/>
        <v>-1.786098558209594E-2</v>
      </c>
    </row>
    <row r="2156" spans="1:5" x14ac:dyDescent="0.35">
      <c r="A2156" s="2">
        <v>44776</v>
      </c>
      <c r="B2156" s="4">
        <v>2987.61</v>
      </c>
      <c r="C2156" s="3">
        <f t="shared" si="66"/>
        <v>1.4775263152531665E-2</v>
      </c>
      <c r="D2156" s="1">
        <v>91.86</v>
      </c>
      <c r="E2156" s="3">
        <f t="shared" si="67"/>
        <v>6.3540753724802617E-3</v>
      </c>
    </row>
    <row r="2157" spans="1:5" x14ac:dyDescent="0.35">
      <c r="A2157" s="2">
        <v>44777</v>
      </c>
      <c r="B2157" s="4">
        <v>3026.16</v>
      </c>
      <c r="C2157" s="3">
        <f t="shared" si="66"/>
        <v>1.2903290590137175E-2</v>
      </c>
      <c r="D2157" s="1">
        <v>93.09</v>
      </c>
      <c r="E2157" s="3">
        <f t="shared" si="67"/>
        <v>1.3389941214892271E-2</v>
      </c>
    </row>
    <row r="2158" spans="1:5" x14ac:dyDescent="0.35">
      <c r="A2158" s="2">
        <v>44778</v>
      </c>
      <c r="B2158" s="4">
        <v>3053.74</v>
      </c>
      <c r="C2158" s="3">
        <f t="shared" si="66"/>
        <v>9.1138604700346081E-3</v>
      </c>
      <c r="D2158" s="1">
        <v>93.33</v>
      </c>
      <c r="E2158" s="3">
        <f t="shared" si="67"/>
        <v>2.5781501772477698E-3</v>
      </c>
    </row>
    <row r="2159" spans="1:5" x14ac:dyDescent="0.35">
      <c r="A2159" s="2">
        <v>44781</v>
      </c>
      <c r="B2159" s="4">
        <v>3102.68</v>
      </c>
      <c r="C2159" s="3">
        <f t="shared" si="66"/>
        <v>1.6026249778959591E-2</v>
      </c>
      <c r="D2159" s="1">
        <v>96.36</v>
      </c>
      <c r="E2159" s="3">
        <f t="shared" si="67"/>
        <v>3.2465445194471247E-2</v>
      </c>
    </row>
    <row r="2160" spans="1:5" x14ac:dyDescent="0.35">
      <c r="A2160" s="2">
        <v>44782</v>
      </c>
      <c r="B2160" s="4">
        <v>3094.76</v>
      </c>
      <c r="C2160" s="3">
        <f t="shared" si="66"/>
        <v>-2.5526319182125191E-3</v>
      </c>
      <c r="D2160" s="1">
        <v>95.72</v>
      </c>
      <c r="E2160" s="3">
        <f t="shared" si="67"/>
        <v>-6.6417600664176067E-3</v>
      </c>
    </row>
    <row r="2161" spans="1:5" x14ac:dyDescent="0.35">
      <c r="A2161" s="2">
        <v>44783</v>
      </c>
      <c r="B2161" s="4">
        <v>3135.18</v>
      </c>
      <c r="C2161" s="3">
        <f t="shared" si="66"/>
        <v>1.3060786619963944E-2</v>
      </c>
      <c r="D2161" s="1">
        <v>100.61</v>
      </c>
      <c r="E2161" s="3">
        <f t="shared" si="67"/>
        <v>5.1086502298370251E-2</v>
      </c>
    </row>
    <row r="2162" spans="1:5" x14ac:dyDescent="0.35">
      <c r="A2162" s="2">
        <v>44784</v>
      </c>
      <c r="B2162" s="4">
        <v>3171.98</v>
      </c>
      <c r="C2162" s="3">
        <f t="shared" si="66"/>
        <v>1.1737763063045881E-2</v>
      </c>
      <c r="D2162" s="1">
        <v>108.32</v>
      </c>
      <c r="E2162" s="3">
        <f t="shared" si="67"/>
        <v>7.663254149686903E-2</v>
      </c>
    </row>
    <row r="2163" spans="1:5" x14ac:dyDescent="0.35">
      <c r="A2163" s="2">
        <v>44785</v>
      </c>
      <c r="B2163" s="4">
        <v>3169.56</v>
      </c>
      <c r="C2163" s="3">
        <f t="shared" si="66"/>
        <v>-7.6293040939730793E-4</v>
      </c>
      <c r="D2163" s="1">
        <v>106.37</v>
      </c>
      <c r="E2163" s="3">
        <f t="shared" si="67"/>
        <v>-1.8002215657311565E-2</v>
      </c>
    </row>
    <row r="2164" spans="1:5" x14ac:dyDescent="0.35">
      <c r="A2164" s="2">
        <v>44788</v>
      </c>
      <c r="B2164" s="4">
        <v>3168.65</v>
      </c>
      <c r="C2164" s="3">
        <f t="shared" si="66"/>
        <v>-2.8710609674524368E-4</v>
      </c>
      <c r="D2164" s="1">
        <v>104.81</v>
      </c>
      <c r="E2164" s="3">
        <f t="shared" si="67"/>
        <v>-1.4665789226285628E-2</v>
      </c>
    </row>
    <row r="2165" spans="1:5" x14ac:dyDescent="0.35">
      <c r="A2165" s="2">
        <v>44789</v>
      </c>
      <c r="B2165" s="4">
        <v>3216.86</v>
      </c>
      <c r="C2165" s="3">
        <f t="shared" si="66"/>
        <v>1.5214681331166281E-2</v>
      </c>
      <c r="D2165" s="1">
        <v>108.03</v>
      </c>
      <c r="E2165" s="3">
        <f t="shared" si="67"/>
        <v>3.0722259326400141E-2</v>
      </c>
    </row>
    <row r="2166" spans="1:5" x14ac:dyDescent="0.35">
      <c r="A2166" s="2">
        <v>44790</v>
      </c>
      <c r="B2166" s="4">
        <v>3277.77</v>
      </c>
      <c r="C2166" s="3">
        <f t="shared" si="66"/>
        <v>1.8934613256405268E-2</v>
      </c>
      <c r="D2166" s="1">
        <v>110.28</v>
      </c>
      <c r="E2166" s="3">
        <f t="shared" si="67"/>
        <v>2.0827547903360177E-2</v>
      </c>
    </row>
    <row r="2167" spans="1:5" x14ac:dyDescent="0.35">
      <c r="A2167" s="2">
        <v>44791</v>
      </c>
      <c r="B2167" s="4">
        <v>3315.12</v>
      </c>
      <c r="C2167" s="3">
        <f t="shared" si="66"/>
        <v>1.139494229308338E-2</v>
      </c>
      <c r="D2167" s="1">
        <v>104.51</v>
      </c>
      <c r="E2167" s="3">
        <f t="shared" si="67"/>
        <v>-5.2321363801233187E-2</v>
      </c>
    </row>
    <row r="2168" spans="1:5" x14ac:dyDescent="0.35">
      <c r="A2168" s="2">
        <v>44792</v>
      </c>
      <c r="B2168" s="4">
        <v>3319.54</v>
      </c>
      <c r="C2168" s="3">
        <f t="shared" si="66"/>
        <v>1.3332850696204279E-3</v>
      </c>
      <c r="D2168" s="1">
        <v>103.93</v>
      </c>
      <c r="E2168" s="3">
        <f t="shared" si="67"/>
        <v>-5.5497081618983667E-3</v>
      </c>
    </row>
    <row r="2169" spans="1:5" x14ac:dyDescent="0.35">
      <c r="A2169" s="2">
        <v>44795</v>
      </c>
      <c r="B2169" s="4">
        <v>3362.48</v>
      </c>
      <c r="C2169" s="3">
        <f t="shared" si="66"/>
        <v>1.2935527211601624E-2</v>
      </c>
      <c r="D2169" s="1">
        <v>107.93</v>
      </c>
      <c r="E2169" s="3">
        <f t="shared" si="67"/>
        <v>3.8487443471567399E-2</v>
      </c>
    </row>
    <row r="2170" spans="1:5" x14ac:dyDescent="0.35">
      <c r="A2170" s="2">
        <v>44796</v>
      </c>
      <c r="B2170" s="4">
        <v>3417.77</v>
      </c>
      <c r="C2170" s="3">
        <f t="shared" si="66"/>
        <v>1.6443220480121805E-2</v>
      </c>
      <c r="D2170" s="1">
        <v>108.13</v>
      </c>
      <c r="E2170" s="3">
        <f t="shared" si="67"/>
        <v>1.8530529046603226E-3</v>
      </c>
    </row>
    <row r="2171" spans="1:5" x14ac:dyDescent="0.35">
      <c r="A2171" s="2">
        <v>44797</v>
      </c>
      <c r="B2171" s="4">
        <v>3360.07</v>
      </c>
      <c r="C2171" s="3">
        <f t="shared" si="66"/>
        <v>-1.6882353113287264E-2</v>
      </c>
      <c r="D2171" s="1">
        <v>108.52</v>
      </c>
      <c r="E2171" s="3">
        <f t="shared" si="67"/>
        <v>3.6067696291501024E-3</v>
      </c>
    </row>
    <row r="2172" spans="1:5" x14ac:dyDescent="0.35">
      <c r="A2172" s="2">
        <v>44798</v>
      </c>
      <c r="B2172" s="4">
        <v>3435</v>
      </c>
      <c r="C2172" s="3">
        <f t="shared" si="66"/>
        <v>2.2300130652039937E-2</v>
      </c>
      <c r="D2172" s="1">
        <v>109.01</v>
      </c>
      <c r="E2172" s="3">
        <f t="shared" si="67"/>
        <v>4.5152967194987941E-3</v>
      </c>
    </row>
    <row r="2173" spans="1:5" x14ac:dyDescent="0.35">
      <c r="A2173" s="2">
        <v>44799</v>
      </c>
      <c r="B2173" s="4">
        <v>3442.57</v>
      </c>
      <c r="C2173" s="3">
        <f t="shared" si="66"/>
        <v>2.2037845705968452E-3</v>
      </c>
      <c r="D2173" s="1">
        <v>110.28</v>
      </c>
      <c r="E2173" s="3">
        <f t="shared" si="67"/>
        <v>1.1650307311255811E-2</v>
      </c>
    </row>
    <row r="2174" spans="1:5" x14ac:dyDescent="0.35">
      <c r="A2174" s="2">
        <v>44802</v>
      </c>
      <c r="B2174" s="4">
        <v>3461.6</v>
      </c>
      <c r="C2174" s="3">
        <f t="shared" si="66"/>
        <v>5.5278469283122043E-3</v>
      </c>
      <c r="D2174" s="1">
        <v>109.69</v>
      </c>
      <c r="E2174" s="3">
        <f t="shared" si="67"/>
        <v>-5.3500181356547277E-3</v>
      </c>
    </row>
    <row r="2175" spans="1:5" x14ac:dyDescent="0.35">
      <c r="A2175" s="2">
        <v>44804</v>
      </c>
      <c r="B2175" s="4">
        <v>3472.02</v>
      </c>
      <c r="C2175" s="3">
        <f t="shared" si="66"/>
        <v>3.010168708111877E-3</v>
      </c>
      <c r="D2175" s="1">
        <v>106.86</v>
      </c>
      <c r="E2175" s="3">
        <f t="shared" si="67"/>
        <v>-2.5799981766797323E-2</v>
      </c>
    </row>
    <row r="2176" spans="1:5" x14ac:dyDescent="0.35">
      <c r="A2176" s="2">
        <v>44805</v>
      </c>
      <c r="B2176" s="4">
        <v>3449.3</v>
      </c>
      <c r="C2176" s="3">
        <f t="shared" si="66"/>
        <v>-6.543741107482042E-3</v>
      </c>
      <c r="D2176" s="1">
        <v>106.76</v>
      </c>
      <c r="E2176" s="3">
        <f t="shared" si="67"/>
        <v>-9.3580385551183154E-4</v>
      </c>
    </row>
    <row r="2177" spans="1:5" x14ac:dyDescent="0.35">
      <c r="A2177" s="2">
        <v>44806</v>
      </c>
      <c r="B2177" s="4">
        <v>3526.73</v>
      </c>
      <c r="C2177" s="3">
        <f t="shared" si="66"/>
        <v>2.2448032934218487E-2</v>
      </c>
      <c r="D2177" s="1">
        <v>105.98</v>
      </c>
      <c r="E2177" s="3">
        <f t="shared" si="67"/>
        <v>-7.3061071562383019E-3</v>
      </c>
    </row>
    <row r="2178" spans="1:5" x14ac:dyDescent="0.35">
      <c r="A2178" s="2">
        <v>44809</v>
      </c>
      <c r="B2178" s="4">
        <v>3653.22</v>
      </c>
      <c r="C2178" s="3">
        <f t="shared" si="66"/>
        <v>3.5866085580693666E-2</v>
      </c>
      <c r="D2178" s="1">
        <v>111.25</v>
      </c>
      <c r="E2178" s="3">
        <f t="shared" si="67"/>
        <v>4.9726363464804642E-2</v>
      </c>
    </row>
    <row r="2179" spans="1:5" x14ac:dyDescent="0.35">
      <c r="A2179" s="2">
        <v>44810</v>
      </c>
      <c r="B2179" s="4">
        <v>3682.19</v>
      </c>
      <c r="C2179" s="3">
        <f t="shared" ref="C2179:C2242" si="68">(B2179-B2178)/B2178</f>
        <v>7.9299905289033391E-3</v>
      </c>
      <c r="D2179" s="1">
        <v>110.37</v>
      </c>
      <c r="E2179" s="3">
        <f t="shared" ref="E2179:E2242" si="69">(D2179-D2178)/D2178</f>
        <v>-7.9101123595505217E-3</v>
      </c>
    </row>
    <row r="2180" spans="1:5" x14ac:dyDescent="0.35">
      <c r="A2180" s="2">
        <v>44811</v>
      </c>
      <c r="B2180" s="4">
        <v>3694.93</v>
      </c>
      <c r="C2180" s="3">
        <f t="shared" si="68"/>
        <v>3.4598975066468004E-3</v>
      </c>
      <c r="D2180" s="1">
        <v>111.06</v>
      </c>
      <c r="E2180" s="3">
        <f t="shared" si="69"/>
        <v>6.2516988312041107E-3</v>
      </c>
    </row>
    <row r="2181" spans="1:5" x14ac:dyDescent="0.35">
      <c r="A2181" s="2">
        <v>44812</v>
      </c>
      <c r="B2181" s="4">
        <v>3727.01</v>
      </c>
      <c r="C2181" s="3">
        <f t="shared" si="68"/>
        <v>8.6821671858466551E-3</v>
      </c>
      <c r="D2181" s="1">
        <v>117.21</v>
      </c>
      <c r="E2181" s="3">
        <f t="shared" si="69"/>
        <v>5.5375472717449949E-2</v>
      </c>
    </row>
    <row r="2182" spans="1:5" x14ac:dyDescent="0.35">
      <c r="A2182" s="2">
        <v>44813</v>
      </c>
      <c r="B2182" s="4">
        <v>3804.8</v>
      </c>
      <c r="C2182" s="3">
        <f t="shared" si="68"/>
        <v>2.0871959023453106E-2</v>
      </c>
      <c r="D2182" s="1">
        <v>118.38</v>
      </c>
      <c r="E2182" s="3">
        <f t="shared" si="69"/>
        <v>9.9820834399795381E-3</v>
      </c>
    </row>
    <row r="2183" spans="1:5" x14ac:dyDescent="0.35">
      <c r="A2183" s="2">
        <v>44816</v>
      </c>
      <c r="B2183" s="4">
        <v>3923.95</v>
      </c>
      <c r="C2183" s="3">
        <f t="shared" si="68"/>
        <v>3.1315706476030179E-2</v>
      </c>
      <c r="D2183" s="1">
        <v>118.29</v>
      </c>
      <c r="E2183" s="3">
        <f t="shared" si="69"/>
        <v>-7.6026355803336036E-4</v>
      </c>
    </row>
    <row r="2184" spans="1:5" x14ac:dyDescent="0.35">
      <c r="A2184" s="2">
        <v>44817</v>
      </c>
      <c r="B2184" s="4">
        <v>3707.51</v>
      </c>
      <c r="C2184" s="3">
        <f t="shared" si="68"/>
        <v>-5.5158704876463668E-2</v>
      </c>
      <c r="D2184" s="1">
        <v>114.38</v>
      </c>
      <c r="E2184" s="3">
        <f t="shared" si="69"/>
        <v>-3.3054357933891373E-2</v>
      </c>
    </row>
    <row r="2185" spans="1:5" x14ac:dyDescent="0.35">
      <c r="A2185" s="2">
        <v>44818</v>
      </c>
      <c r="B2185" s="4">
        <v>3735.23</v>
      </c>
      <c r="C2185" s="3">
        <f t="shared" si="68"/>
        <v>7.4767161787830105E-3</v>
      </c>
      <c r="D2185" s="1">
        <v>117.11</v>
      </c>
      <c r="E2185" s="3">
        <f t="shared" si="69"/>
        <v>2.3867809057527577E-2</v>
      </c>
    </row>
    <row r="2186" spans="1:5" x14ac:dyDescent="0.35">
      <c r="A2186" s="2">
        <v>44819</v>
      </c>
      <c r="B2186" s="4">
        <v>3664.82</v>
      </c>
      <c r="C2186" s="3">
        <f t="shared" si="68"/>
        <v>-1.8850244830974226E-2</v>
      </c>
      <c r="D2186" s="1">
        <v>114.28</v>
      </c>
      <c r="E2186" s="3">
        <f t="shared" si="69"/>
        <v>-2.4165314661429411E-2</v>
      </c>
    </row>
    <row r="2187" spans="1:5" x14ac:dyDescent="0.35">
      <c r="A2187" s="2">
        <v>44820</v>
      </c>
      <c r="B2187" s="4">
        <v>3689.79</v>
      </c>
      <c r="C2187" s="3">
        <f t="shared" si="68"/>
        <v>6.813431491860391E-3</v>
      </c>
      <c r="D2187" s="1">
        <v>117.6</v>
      </c>
      <c r="E2187" s="3">
        <f t="shared" si="69"/>
        <v>2.9051452572628571E-2</v>
      </c>
    </row>
    <row r="2188" spans="1:5" x14ac:dyDescent="0.35">
      <c r="A2188" s="2">
        <v>44823</v>
      </c>
      <c r="B2188" s="4">
        <v>3524.36</v>
      </c>
      <c r="C2188" s="3">
        <f t="shared" si="68"/>
        <v>-4.4834529878394119E-2</v>
      </c>
      <c r="D2188" s="1">
        <v>113.11</v>
      </c>
      <c r="E2188" s="3">
        <f t="shared" si="69"/>
        <v>-3.8180272108843498E-2</v>
      </c>
    </row>
    <row r="2189" spans="1:5" x14ac:dyDescent="0.35">
      <c r="A2189" s="2">
        <v>44824</v>
      </c>
      <c r="B2189" s="4">
        <v>3597.95</v>
      </c>
      <c r="C2189" s="3">
        <f t="shared" si="68"/>
        <v>2.0880386793630527E-2</v>
      </c>
      <c r="D2189" s="1">
        <v>113.6</v>
      </c>
      <c r="E2189" s="3">
        <f t="shared" si="69"/>
        <v>4.3320661303155768E-3</v>
      </c>
    </row>
    <row r="2190" spans="1:5" x14ac:dyDescent="0.35">
      <c r="A2190" s="2">
        <v>44825</v>
      </c>
      <c r="B2190" s="4">
        <v>3573.24</v>
      </c>
      <c r="C2190" s="3">
        <f t="shared" si="68"/>
        <v>-6.8677997192846032E-3</v>
      </c>
      <c r="D2190" s="1">
        <v>113.4</v>
      </c>
      <c r="E2190" s="3">
        <f t="shared" si="69"/>
        <v>-1.7605633802815902E-3</v>
      </c>
    </row>
    <row r="2191" spans="1:5" x14ac:dyDescent="0.35">
      <c r="A2191" s="2">
        <v>44826</v>
      </c>
      <c r="B2191" s="4">
        <v>3628.37</v>
      </c>
      <c r="C2191" s="3">
        <f t="shared" si="68"/>
        <v>1.5428574626949243E-2</v>
      </c>
      <c r="D2191" s="1">
        <v>115.06</v>
      </c>
      <c r="E2191" s="3">
        <f t="shared" si="69"/>
        <v>1.4638447971781274E-2</v>
      </c>
    </row>
    <row r="2192" spans="1:5" x14ac:dyDescent="0.35">
      <c r="A2192" s="2">
        <v>44827</v>
      </c>
      <c r="B2192" s="4">
        <v>3620.79</v>
      </c>
      <c r="C2192" s="3">
        <f t="shared" si="68"/>
        <v>-2.0890923472523274E-3</v>
      </c>
      <c r="D2192" s="1">
        <v>117.31</v>
      </c>
      <c r="E2192" s="3">
        <f t="shared" si="69"/>
        <v>1.9555014774900053E-2</v>
      </c>
    </row>
    <row r="2193" spans="1:5" x14ac:dyDescent="0.35">
      <c r="A2193" s="2">
        <v>44830</v>
      </c>
      <c r="B2193" s="4">
        <v>3602.75</v>
      </c>
      <c r="C2193" s="3">
        <f t="shared" si="68"/>
        <v>-4.9823381085343154E-3</v>
      </c>
      <c r="D2193" s="1">
        <v>116.43</v>
      </c>
      <c r="E2193" s="3">
        <f t="shared" si="69"/>
        <v>-7.5014917739322775E-3</v>
      </c>
    </row>
    <row r="2194" spans="1:5" x14ac:dyDescent="0.35">
      <c r="A2194" s="2">
        <v>44831</v>
      </c>
      <c r="B2194" s="4">
        <v>3608.84</v>
      </c>
      <c r="C2194" s="3">
        <f t="shared" si="68"/>
        <v>1.6903754076747334E-3</v>
      </c>
      <c r="D2194" s="1">
        <v>119.17</v>
      </c>
      <c r="E2194" s="3">
        <f t="shared" si="69"/>
        <v>2.3533453577256676E-2</v>
      </c>
    </row>
    <row r="2195" spans="1:5" x14ac:dyDescent="0.35">
      <c r="A2195" s="2">
        <v>44832</v>
      </c>
      <c r="B2195" s="4">
        <v>3542.57</v>
      </c>
      <c r="C2195" s="3">
        <f t="shared" si="68"/>
        <v>-1.8363241373959494E-2</v>
      </c>
      <c r="D2195" s="1">
        <v>117.6</v>
      </c>
      <c r="E2195" s="3">
        <f t="shared" si="69"/>
        <v>-1.3174456658555067E-2</v>
      </c>
    </row>
    <row r="2196" spans="1:5" x14ac:dyDescent="0.35">
      <c r="A2196" s="2">
        <v>44833</v>
      </c>
      <c r="B2196" s="4">
        <v>3489.42</v>
      </c>
      <c r="C2196" s="3">
        <f t="shared" si="68"/>
        <v>-1.5003232116796588E-2</v>
      </c>
      <c r="D2196" s="1">
        <v>114.09</v>
      </c>
      <c r="E2196" s="3">
        <f t="shared" si="69"/>
        <v>-2.9846938775510128E-2</v>
      </c>
    </row>
    <row r="2197" spans="1:5" x14ac:dyDescent="0.35">
      <c r="A2197" s="2">
        <v>44834</v>
      </c>
      <c r="B2197" s="4">
        <v>3530.59</v>
      </c>
      <c r="C2197" s="3">
        <f t="shared" si="68"/>
        <v>1.1798522390540569E-2</v>
      </c>
      <c r="D2197" s="1">
        <v>113.01</v>
      </c>
      <c r="E2197" s="3">
        <f t="shared" si="69"/>
        <v>-9.4662108861425041E-3</v>
      </c>
    </row>
    <row r="2198" spans="1:5" x14ac:dyDescent="0.35">
      <c r="A2198" s="2">
        <v>44837</v>
      </c>
      <c r="B2198" s="4">
        <v>3730.37</v>
      </c>
      <c r="C2198" s="3">
        <f t="shared" si="68"/>
        <v>5.658544322620291E-2</v>
      </c>
      <c r="D2198" s="1">
        <v>120.44</v>
      </c>
      <c r="E2198" s="3">
        <f t="shared" si="69"/>
        <v>6.5746394124413701E-2</v>
      </c>
    </row>
    <row r="2199" spans="1:5" x14ac:dyDescent="0.35">
      <c r="A2199" s="2">
        <v>44838</v>
      </c>
      <c r="B2199" s="4">
        <v>3794.46</v>
      </c>
      <c r="C2199" s="3">
        <f t="shared" si="68"/>
        <v>1.7180601388066104E-2</v>
      </c>
      <c r="D2199" s="1">
        <v>120.92</v>
      </c>
      <c r="E2199" s="3">
        <f t="shared" si="69"/>
        <v>3.9853869146463296E-3</v>
      </c>
    </row>
    <row r="2200" spans="1:5" x14ac:dyDescent="0.35">
      <c r="A2200" s="2">
        <v>44839</v>
      </c>
      <c r="B2200" s="4">
        <v>3824.53</v>
      </c>
      <c r="C2200" s="3">
        <f t="shared" si="68"/>
        <v>7.9247112896170101E-3</v>
      </c>
      <c r="D2200" s="1">
        <v>121.31</v>
      </c>
      <c r="E2200" s="3">
        <f t="shared" si="69"/>
        <v>3.2252729077075801E-3</v>
      </c>
    </row>
    <row r="2201" spans="1:5" x14ac:dyDescent="0.35">
      <c r="A2201" s="2">
        <v>44840</v>
      </c>
      <c r="B2201" s="4">
        <v>3894.56</v>
      </c>
      <c r="C2201" s="3">
        <f t="shared" si="68"/>
        <v>1.8310746679984141E-2</v>
      </c>
      <c r="D2201" s="1">
        <v>125.12</v>
      </c>
      <c r="E2201" s="3">
        <f t="shared" si="69"/>
        <v>3.1407138735471123E-2</v>
      </c>
    </row>
    <row r="2202" spans="1:5" x14ac:dyDescent="0.35">
      <c r="A2202" s="2">
        <v>44841</v>
      </c>
      <c r="B2202" s="4">
        <v>3915.82</v>
      </c>
      <c r="C2202" s="3">
        <f t="shared" si="68"/>
        <v>5.4588965120579008E-3</v>
      </c>
      <c r="D2202" s="1">
        <v>123.46</v>
      </c>
      <c r="E2202" s="3">
        <f t="shared" si="69"/>
        <v>-1.326726342711006E-2</v>
      </c>
    </row>
    <row r="2203" spans="1:5" x14ac:dyDescent="0.35">
      <c r="A2203" s="2">
        <v>44844</v>
      </c>
      <c r="B2203" s="4">
        <v>3944.14</v>
      </c>
      <c r="C2203" s="3">
        <f t="shared" si="68"/>
        <v>7.2322016844491594E-3</v>
      </c>
      <c r="D2203" s="1">
        <v>121.9</v>
      </c>
      <c r="E2203" s="3">
        <f t="shared" si="69"/>
        <v>-1.2635671472541618E-2</v>
      </c>
    </row>
    <row r="2204" spans="1:5" x14ac:dyDescent="0.35">
      <c r="A2204" s="2">
        <v>44845</v>
      </c>
      <c r="B2204" s="4">
        <v>3938.46</v>
      </c>
      <c r="C2204" s="3">
        <f t="shared" si="68"/>
        <v>-1.4401111522410047E-3</v>
      </c>
      <c r="D2204" s="1">
        <v>120.04</v>
      </c>
      <c r="E2204" s="3">
        <f t="shared" si="69"/>
        <v>-1.5258408531583259E-2</v>
      </c>
    </row>
    <row r="2205" spans="1:5" x14ac:dyDescent="0.35">
      <c r="A2205" s="2">
        <v>44846</v>
      </c>
      <c r="B2205" s="4">
        <v>3889.32</v>
      </c>
      <c r="C2205" s="3">
        <f t="shared" si="68"/>
        <v>-1.2476957998811686E-2</v>
      </c>
      <c r="D2205" s="1">
        <v>117.31</v>
      </c>
      <c r="E2205" s="3">
        <f t="shared" si="69"/>
        <v>-2.2742419193602165E-2</v>
      </c>
    </row>
    <row r="2206" spans="1:5" x14ac:dyDescent="0.35">
      <c r="A2206" s="2">
        <v>44847</v>
      </c>
      <c r="B2206" s="4">
        <v>3925.91</v>
      </c>
      <c r="C2206" s="3">
        <f t="shared" si="68"/>
        <v>9.4078142194521635E-3</v>
      </c>
      <c r="D2206" s="1">
        <v>120.63</v>
      </c>
      <c r="E2206" s="3">
        <f t="shared" si="69"/>
        <v>2.830108260165368E-2</v>
      </c>
    </row>
    <row r="2207" spans="1:5" x14ac:dyDescent="0.35">
      <c r="A2207" s="2">
        <v>44848</v>
      </c>
      <c r="B2207" s="4">
        <v>4008.3</v>
      </c>
      <c r="C2207" s="3">
        <f t="shared" si="68"/>
        <v>2.0986217208239701E-2</v>
      </c>
      <c r="D2207" s="1">
        <v>124.15</v>
      </c>
      <c r="E2207" s="3">
        <f t="shared" si="69"/>
        <v>2.918013761087632E-2</v>
      </c>
    </row>
    <row r="2208" spans="1:5" x14ac:dyDescent="0.35">
      <c r="A2208" s="2">
        <v>44851</v>
      </c>
      <c r="B2208" s="4">
        <v>4218.59</v>
      </c>
      <c r="C2208" s="3">
        <f t="shared" si="68"/>
        <v>5.2463637951251141E-2</v>
      </c>
      <c r="D2208" s="1">
        <v>134.79</v>
      </c>
      <c r="E2208" s="3">
        <f t="shared" si="69"/>
        <v>8.5702778896496065E-2</v>
      </c>
    </row>
    <row r="2209" spans="1:5" x14ac:dyDescent="0.35">
      <c r="A2209" s="2">
        <v>44852</v>
      </c>
      <c r="B2209" s="4">
        <v>4216.13</v>
      </c>
      <c r="C2209" s="3">
        <f t="shared" si="68"/>
        <v>-5.8313322697869105E-4</v>
      </c>
      <c r="D2209" s="1">
        <v>134.31</v>
      </c>
      <c r="E2209" s="3">
        <f t="shared" si="69"/>
        <v>-3.5610950367237167E-3</v>
      </c>
    </row>
    <row r="2210" spans="1:5" x14ac:dyDescent="0.35">
      <c r="A2210" s="2">
        <v>44853</v>
      </c>
      <c r="B2210" s="4">
        <v>4267.82</v>
      </c>
      <c r="C2210" s="3">
        <f t="shared" si="68"/>
        <v>1.2260058394783746E-2</v>
      </c>
      <c r="D2210" s="1">
        <v>138.02000000000001</v>
      </c>
      <c r="E2210" s="3">
        <f t="shared" si="69"/>
        <v>2.7622663986300408E-2</v>
      </c>
    </row>
    <row r="2211" spans="1:5" x14ac:dyDescent="0.35">
      <c r="A2211" s="2">
        <v>44854</v>
      </c>
      <c r="B2211" s="4">
        <v>4304.45</v>
      </c>
      <c r="C2211" s="3">
        <f t="shared" si="68"/>
        <v>8.5828362020891492E-3</v>
      </c>
      <c r="D2211" s="1">
        <v>136.94</v>
      </c>
      <c r="E2211" s="3">
        <f t="shared" si="69"/>
        <v>-7.8249529053761226E-3</v>
      </c>
    </row>
    <row r="2212" spans="1:5" x14ac:dyDescent="0.35">
      <c r="A2212" s="2">
        <v>44855</v>
      </c>
      <c r="B2212" s="4">
        <v>4355.91</v>
      </c>
      <c r="C2212" s="3">
        <f t="shared" si="68"/>
        <v>1.1955069753394752E-2</v>
      </c>
      <c r="D2212" s="1">
        <v>138.69999999999999</v>
      </c>
      <c r="E2212" s="3">
        <f t="shared" si="69"/>
        <v>1.2852344092303132E-2</v>
      </c>
    </row>
    <row r="2213" spans="1:5" x14ac:dyDescent="0.35">
      <c r="A2213" s="2">
        <v>44858</v>
      </c>
      <c r="B2213" s="4">
        <v>4408.95</v>
      </c>
      <c r="C2213" s="3">
        <f t="shared" si="68"/>
        <v>1.2176560121765594E-2</v>
      </c>
      <c r="D2213" s="1">
        <v>139.29</v>
      </c>
      <c r="E2213" s="3">
        <f t="shared" si="69"/>
        <v>4.2537851478010339E-3</v>
      </c>
    </row>
    <row r="2214" spans="1:5" x14ac:dyDescent="0.35">
      <c r="A2214" s="2">
        <v>44859</v>
      </c>
      <c r="B2214" s="4">
        <v>4398.01</v>
      </c>
      <c r="C2214" s="3">
        <f t="shared" si="68"/>
        <v>-2.4813164132048674E-3</v>
      </c>
      <c r="D2214" s="1">
        <v>136.75</v>
      </c>
      <c r="E2214" s="3">
        <f t="shared" si="69"/>
        <v>-1.8235336348625113E-2</v>
      </c>
    </row>
    <row r="2215" spans="1:5" x14ac:dyDescent="0.35">
      <c r="A2215" s="2">
        <v>44860</v>
      </c>
      <c r="B2215" s="4">
        <v>4422.34</v>
      </c>
      <c r="C2215" s="3">
        <f t="shared" si="68"/>
        <v>5.5320474487324783E-3</v>
      </c>
      <c r="D2215" s="1">
        <v>133.62</v>
      </c>
      <c r="E2215" s="3">
        <f t="shared" si="69"/>
        <v>-2.2888482632541101E-2</v>
      </c>
    </row>
    <row r="2216" spans="1:5" x14ac:dyDescent="0.35">
      <c r="A2216" s="2">
        <v>44861</v>
      </c>
      <c r="B2216" s="4">
        <v>4395.3500000000004</v>
      </c>
      <c r="C2216" s="3">
        <f t="shared" si="68"/>
        <v>-6.1031037866830186E-3</v>
      </c>
      <c r="D2216" s="1">
        <v>131.86000000000001</v>
      </c>
      <c r="E2216" s="3">
        <f t="shared" si="69"/>
        <v>-1.3171680886094828E-2</v>
      </c>
    </row>
    <row r="2217" spans="1:5" x14ac:dyDescent="0.35">
      <c r="A2217" s="2">
        <v>44862</v>
      </c>
      <c r="B2217" s="4">
        <v>4345.45</v>
      </c>
      <c r="C2217" s="3">
        <f t="shared" si="68"/>
        <v>-1.1352907049495613E-2</v>
      </c>
      <c r="D2217" s="1">
        <v>129.71</v>
      </c>
      <c r="E2217" s="3">
        <f t="shared" si="69"/>
        <v>-1.6305172152282766E-2</v>
      </c>
    </row>
    <row r="2218" spans="1:5" x14ac:dyDescent="0.35">
      <c r="A2218" s="2">
        <v>44865</v>
      </c>
      <c r="B2218" s="4">
        <v>4441.9399999999996</v>
      </c>
      <c r="C2218" s="3">
        <f t="shared" si="68"/>
        <v>2.2204834942295915E-2</v>
      </c>
      <c r="D2218" s="1">
        <v>130.88999999999999</v>
      </c>
      <c r="E2218" s="3">
        <f t="shared" si="69"/>
        <v>9.0972168683985683E-3</v>
      </c>
    </row>
    <row r="2219" spans="1:5" x14ac:dyDescent="0.35">
      <c r="A2219" s="2">
        <v>44866</v>
      </c>
      <c r="B2219" s="4">
        <v>4517.41</v>
      </c>
      <c r="C2219" s="3">
        <f t="shared" si="68"/>
        <v>1.6990324047600883E-2</v>
      </c>
      <c r="D2219" s="1">
        <v>135.18</v>
      </c>
      <c r="E2219" s="3">
        <f t="shared" si="69"/>
        <v>3.2775613110245405E-2</v>
      </c>
    </row>
    <row r="2220" spans="1:5" x14ac:dyDescent="0.35">
      <c r="A2220" s="2">
        <v>44867</v>
      </c>
      <c r="B2220" s="4">
        <v>4542.6899999999996</v>
      </c>
      <c r="C2220" s="3">
        <f t="shared" si="68"/>
        <v>5.5961269842674773E-3</v>
      </c>
      <c r="D2220" s="1">
        <v>137.53</v>
      </c>
      <c r="E2220" s="3">
        <f t="shared" si="69"/>
        <v>1.7384228436159152E-2</v>
      </c>
    </row>
    <row r="2221" spans="1:5" x14ac:dyDescent="0.35">
      <c r="A2221" s="2">
        <v>44868</v>
      </c>
      <c r="B2221" s="4">
        <v>4584.32</v>
      </c>
      <c r="C2221" s="3">
        <f t="shared" si="68"/>
        <v>9.1641736504142063E-3</v>
      </c>
      <c r="D2221" s="1">
        <v>136.65</v>
      </c>
      <c r="E2221" s="3">
        <f t="shared" si="69"/>
        <v>-6.3986039409583036E-3</v>
      </c>
    </row>
    <row r="2222" spans="1:5" x14ac:dyDescent="0.35">
      <c r="A2222" s="2">
        <v>44869</v>
      </c>
      <c r="B2222" s="4">
        <v>4695.66</v>
      </c>
      <c r="C2222" s="3">
        <f t="shared" si="68"/>
        <v>2.4287135278514622E-2</v>
      </c>
      <c r="D2222" s="1">
        <v>140.56</v>
      </c>
      <c r="E2222" s="3">
        <f t="shared" si="69"/>
        <v>2.8613245517746039E-2</v>
      </c>
    </row>
    <row r="2223" spans="1:5" x14ac:dyDescent="0.35">
      <c r="A2223" s="2">
        <v>44872</v>
      </c>
      <c r="B2223" s="4">
        <v>4801.1499999999996</v>
      </c>
      <c r="C2223" s="3">
        <f t="shared" si="68"/>
        <v>2.246542552058705E-2</v>
      </c>
      <c r="D2223" s="1">
        <v>143.68</v>
      </c>
      <c r="E2223" s="3">
        <f t="shared" si="69"/>
        <v>2.2196926579396731E-2</v>
      </c>
    </row>
    <row r="2224" spans="1:5" x14ac:dyDescent="0.35">
      <c r="A2224" s="2">
        <v>44873</v>
      </c>
      <c r="B2224" s="4">
        <v>4819.66</v>
      </c>
      <c r="C2224" s="3">
        <f t="shared" si="68"/>
        <v>3.8553263280672796E-3</v>
      </c>
      <c r="D2224" s="1">
        <v>144.07</v>
      </c>
      <c r="E2224" s="3">
        <f t="shared" si="69"/>
        <v>2.7143652561246265E-3</v>
      </c>
    </row>
    <row r="2225" spans="1:5" x14ac:dyDescent="0.35">
      <c r="A2225" s="2">
        <v>44874</v>
      </c>
      <c r="B2225" s="4">
        <v>4820.5</v>
      </c>
      <c r="C2225" s="3">
        <f t="shared" si="68"/>
        <v>1.7428615296517712E-4</v>
      </c>
      <c r="D2225" s="1">
        <v>137.53</v>
      </c>
      <c r="E2225" s="3">
        <f t="shared" si="69"/>
        <v>-4.53945998472964E-2</v>
      </c>
    </row>
    <row r="2226" spans="1:5" x14ac:dyDescent="0.35">
      <c r="A2226" s="2">
        <v>44875</v>
      </c>
      <c r="B2226" s="4">
        <v>4923.87</v>
      </c>
      <c r="C2226" s="3">
        <f t="shared" si="68"/>
        <v>2.1443833627217072E-2</v>
      </c>
      <c r="D2226" s="1">
        <v>139.09</v>
      </c>
      <c r="E2226" s="3">
        <f t="shared" si="69"/>
        <v>1.1342979713517068E-2</v>
      </c>
    </row>
    <row r="2227" spans="1:5" x14ac:dyDescent="0.35">
      <c r="A2227" s="2">
        <v>44876</v>
      </c>
      <c r="B2227" s="4">
        <v>4931.72</v>
      </c>
      <c r="C2227" s="3">
        <f t="shared" si="68"/>
        <v>1.5942744223548476E-3</v>
      </c>
      <c r="D2227" s="1">
        <v>132.74</v>
      </c>
      <c r="E2227" s="3">
        <f t="shared" si="69"/>
        <v>-4.5653893162700368E-2</v>
      </c>
    </row>
    <row r="2228" spans="1:5" x14ac:dyDescent="0.35">
      <c r="A2228" s="2">
        <v>44879</v>
      </c>
      <c r="B2228" s="4">
        <v>5071.46</v>
      </c>
      <c r="C2228" s="3">
        <f t="shared" si="68"/>
        <v>2.8334941967508246E-2</v>
      </c>
      <c r="D2228" s="1">
        <v>132.16</v>
      </c>
      <c r="E2228" s="3">
        <f t="shared" si="69"/>
        <v>-4.3694440259154175E-3</v>
      </c>
    </row>
    <row r="2229" spans="1:5" x14ac:dyDescent="0.35">
      <c r="A2229" s="2">
        <v>44880</v>
      </c>
      <c r="B2229" s="4">
        <v>5156.99</v>
      </c>
      <c r="C2229" s="3">
        <f t="shared" si="68"/>
        <v>1.6864965907253483E-2</v>
      </c>
      <c r="D2229" s="1">
        <v>130.88999999999999</v>
      </c>
      <c r="E2229" s="3">
        <f t="shared" si="69"/>
        <v>-9.6095641646489881E-3</v>
      </c>
    </row>
    <row r="2230" spans="1:5" x14ac:dyDescent="0.35">
      <c r="A2230" s="2">
        <v>44881</v>
      </c>
      <c r="B2230" s="4">
        <v>5159.18</v>
      </c>
      <c r="C2230" s="3">
        <f t="shared" si="68"/>
        <v>4.2466632667515538E-4</v>
      </c>
      <c r="D2230" s="1">
        <v>126.59</v>
      </c>
      <c r="E2230" s="3">
        <f t="shared" si="69"/>
        <v>-3.2852013140805131E-2</v>
      </c>
    </row>
    <row r="2231" spans="1:5" x14ac:dyDescent="0.35">
      <c r="A2231" s="2">
        <v>44882</v>
      </c>
      <c r="B2231" s="4">
        <v>5002.8900000000003</v>
      </c>
      <c r="C2231" s="3">
        <f t="shared" si="68"/>
        <v>-3.0293573784981327E-2</v>
      </c>
      <c r="D2231" s="1">
        <v>122.39</v>
      </c>
      <c r="E2231" s="3">
        <f t="shared" si="69"/>
        <v>-3.3177976143455273E-2</v>
      </c>
    </row>
    <row r="2232" spans="1:5" x14ac:dyDescent="0.35">
      <c r="A2232" s="2">
        <v>44883</v>
      </c>
      <c r="B2232" s="4">
        <v>5041.7299999999996</v>
      </c>
      <c r="C2232" s="3">
        <f t="shared" si="68"/>
        <v>7.7635126896652201E-3</v>
      </c>
      <c r="D2232" s="1">
        <v>127.66</v>
      </c>
      <c r="E2232" s="3">
        <f t="shared" si="69"/>
        <v>4.3059073453713508E-2</v>
      </c>
    </row>
    <row r="2233" spans="1:5" x14ac:dyDescent="0.35">
      <c r="A2233" s="2">
        <v>44886</v>
      </c>
      <c r="B2233" s="4">
        <v>5115.12</v>
      </c>
      <c r="C2233" s="3">
        <f t="shared" si="68"/>
        <v>1.4556511356221045E-2</v>
      </c>
      <c r="D2233" s="1">
        <v>125.22</v>
      </c>
      <c r="E2233" s="3">
        <f t="shared" si="69"/>
        <v>-1.9113269622434575E-2</v>
      </c>
    </row>
    <row r="2234" spans="1:5" x14ac:dyDescent="0.35">
      <c r="A2234" s="2">
        <v>44887</v>
      </c>
      <c r="B2234" s="4">
        <v>5329.03</v>
      </c>
      <c r="C2234" s="3">
        <f t="shared" si="68"/>
        <v>4.1819155757831655E-2</v>
      </c>
      <c r="D2234" s="1">
        <v>128.63999999999999</v>
      </c>
      <c r="E2234" s="3">
        <f t="shared" si="69"/>
        <v>2.7311931001437372E-2</v>
      </c>
    </row>
    <row r="2235" spans="1:5" x14ac:dyDescent="0.35">
      <c r="A2235" s="2">
        <v>44888</v>
      </c>
      <c r="B2235" s="4">
        <v>5410.36</v>
      </c>
      <c r="C2235" s="3">
        <f t="shared" si="68"/>
        <v>1.5261689275534184E-2</v>
      </c>
      <c r="D2235" s="1">
        <v>126.98</v>
      </c>
      <c r="E2235" s="3">
        <f t="shared" si="69"/>
        <v>-1.2904228855721258E-2</v>
      </c>
    </row>
    <row r="2236" spans="1:5" x14ac:dyDescent="0.35">
      <c r="A2236" s="2">
        <v>44889</v>
      </c>
      <c r="B2236" s="4">
        <v>5434.49</v>
      </c>
      <c r="C2236" s="3">
        <f t="shared" si="68"/>
        <v>4.4599619988318915E-3</v>
      </c>
      <c r="D2236" s="1">
        <v>129.52000000000001</v>
      </c>
      <c r="E2236" s="3">
        <f t="shared" si="69"/>
        <v>2.0003150102378377E-2</v>
      </c>
    </row>
    <row r="2237" spans="1:5" x14ac:dyDescent="0.35">
      <c r="A2237" s="2">
        <v>44890</v>
      </c>
      <c r="B2237" s="4">
        <v>5470.12</v>
      </c>
      <c r="C2237" s="3">
        <f t="shared" si="68"/>
        <v>6.5562729897377875E-3</v>
      </c>
      <c r="D2237" s="1">
        <v>129.22999999999999</v>
      </c>
      <c r="E2237" s="3">
        <f t="shared" si="69"/>
        <v>-2.2390364422484594E-3</v>
      </c>
    </row>
    <row r="2238" spans="1:5" x14ac:dyDescent="0.35">
      <c r="A2238" s="2">
        <v>44893</v>
      </c>
      <c r="B2238" s="4">
        <v>5521.9</v>
      </c>
      <c r="C2238" s="3">
        <f t="shared" si="68"/>
        <v>9.4659714960548848E-3</v>
      </c>
      <c r="D2238" s="1">
        <v>130.19999999999999</v>
      </c>
      <c r="E2238" s="3">
        <f t="shared" si="69"/>
        <v>7.5059970595062987E-3</v>
      </c>
    </row>
    <row r="2239" spans="1:5" x14ac:dyDescent="0.35">
      <c r="A2239" s="2">
        <v>44894</v>
      </c>
      <c r="B2239" s="4">
        <v>5561.79</v>
      </c>
      <c r="C2239" s="3">
        <f t="shared" si="68"/>
        <v>7.2239627664391478E-3</v>
      </c>
      <c r="D2239" s="1">
        <v>131.28</v>
      </c>
      <c r="E2239" s="3">
        <f t="shared" si="69"/>
        <v>8.2949308755761331E-3</v>
      </c>
    </row>
    <row r="2240" spans="1:5" x14ac:dyDescent="0.35">
      <c r="A2240" s="2">
        <v>44895</v>
      </c>
      <c r="B2240" s="4">
        <v>5595.05</v>
      </c>
      <c r="C2240" s="3">
        <f t="shared" si="68"/>
        <v>5.9800891439626847E-3</v>
      </c>
      <c r="D2240" s="1">
        <v>131.37</v>
      </c>
      <c r="E2240" s="3">
        <f t="shared" si="69"/>
        <v>6.8555758683732032E-4</v>
      </c>
    </row>
    <row r="2241" spans="1:5" x14ac:dyDescent="0.35">
      <c r="A2241" s="2">
        <v>44896</v>
      </c>
      <c r="B2241" s="4">
        <v>5676.12</v>
      </c>
      <c r="C2241" s="3">
        <f t="shared" si="68"/>
        <v>1.4489593479950975E-2</v>
      </c>
      <c r="D2241" s="1">
        <v>127.96</v>
      </c>
      <c r="E2241" s="3">
        <f t="shared" si="69"/>
        <v>-2.5957220065464037E-2</v>
      </c>
    </row>
    <row r="2242" spans="1:5" x14ac:dyDescent="0.35">
      <c r="A2242" s="2">
        <v>44897</v>
      </c>
      <c r="B2242" s="4">
        <v>5604.37</v>
      </c>
      <c r="C2242" s="3">
        <f t="shared" si="68"/>
        <v>-1.2640677082232229E-2</v>
      </c>
      <c r="D2242" s="1">
        <v>120.14</v>
      </c>
      <c r="E2242" s="3">
        <f t="shared" si="69"/>
        <v>-6.1112847764926488E-2</v>
      </c>
    </row>
    <row r="2243" spans="1:5" x14ac:dyDescent="0.35">
      <c r="A2243" s="2">
        <v>44900</v>
      </c>
      <c r="B2243" s="4">
        <v>5607.35</v>
      </c>
      <c r="C2243" s="3">
        <f t="shared" ref="C2243:C2306" si="70">(B2243-B2242)/B2242</f>
        <v>5.3172791946293218E-4</v>
      </c>
      <c r="D2243" s="1">
        <v>117.8</v>
      </c>
      <c r="E2243" s="3">
        <f t="shared" ref="E2243:E2306" si="71">(D2243-D2242)/D2242</f>
        <v>-1.9477276510737503E-2</v>
      </c>
    </row>
    <row r="2244" spans="1:5" x14ac:dyDescent="0.35">
      <c r="A2244" s="2">
        <v>44901</v>
      </c>
      <c r="B2244" s="4">
        <v>5639.32</v>
      </c>
      <c r="C2244" s="3">
        <f t="shared" si="70"/>
        <v>5.7014454243090483E-3</v>
      </c>
      <c r="D2244" s="1">
        <v>123.95</v>
      </c>
      <c r="E2244" s="3">
        <f t="shared" si="71"/>
        <v>5.2207130730050982E-2</v>
      </c>
    </row>
    <row r="2245" spans="1:5" x14ac:dyDescent="0.35">
      <c r="A2245" s="2">
        <v>44902</v>
      </c>
      <c r="B2245" s="4">
        <v>5465.3</v>
      </c>
      <c r="C2245" s="3">
        <f t="shared" si="70"/>
        <v>-3.0858330437002961E-2</v>
      </c>
      <c r="D2245" s="1">
        <v>116.82</v>
      </c>
      <c r="E2245" s="3">
        <f t="shared" si="71"/>
        <v>-5.7523194836627746E-2</v>
      </c>
    </row>
    <row r="2246" spans="1:5" x14ac:dyDescent="0.35">
      <c r="A2246" s="2">
        <v>44903</v>
      </c>
      <c r="B2246" s="4">
        <v>5490.5</v>
      </c>
      <c r="C2246" s="3">
        <f t="shared" si="70"/>
        <v>4.6109088247671343E-3</v>
      </c>
      <c r="D2246" s="1">
        <v>119.17</v>
      </c>
      <c r="E2246" s="3">
        <f t="shared" si="71"/>
        <v>2.0116418421503243E-2</v>
      </c>
    </row>
    <row r="2247" spans="1:5" x14ac:dyDescent="0.35">
      <c r="A2247" s="2">
        <v>44904</v>
      </c>
      <c r="B2247" s="4">
        <v>5657.44</v>
      </c>
      <c r="C2247" s="3">
        <f t="shared" si="70"/>
        <v>3.040524542391396E-2</v>
      </c>
      <c r="D2247" s="1">
        <v>120.14</v>
      </c>
      <c r="E2247" s="3">
        <f t="shared" si="71"/>
        <v>8.139632457833338E-3</v>
      </c>
    </row>
    <row r="2248" spans="1:5" x14ac:dyDescent="0.35">
      <c r="A2248" s="2">
        <v>44907</v>
      </c>
      <c r="B2248" s="4">
        <v>5851.22</v>
      </c>
      <c r="C2248" s="3">
        <f t="shared" si="70"/>
        <v>3.4252241296416873E-2</v>
      </c>
      <c r="D2248" s="1">
        <v>121.9</v>
      </c>
      <c r="E2248" s="3">
        <f t="shared" si="71"/>
        <v>1.4649575495255578E-2</v>
      </c>
    </row>
    <row r="2249" spans="1:5" x14ac:dyDescent="0.35">
      <c r="A2249" s="2">
        <v>44908</v>
      </c>
      <c r="B2249" s="4">
        <v>5915.5</v>
      </c>
      <c r="C2249" s="3">
        <f t="shared" si="70"/>
        <v>1.0985743144164763E-2</v>
      </c>
      <c r="D2249" s="1">
        <v>129.81</v>
      </c>
      <c r="E2249" s="3">
        <f t="shared" si="71"/>
        <v>6.4889253486464279E-2</v>
      </c>
    </row>
    <row r="2250" spans="1:5" x14ac:dyDescent="0.35">
      <c r="A2250" s="2">
        <v>44909</v>
      </c>
      <c r="B2250" s="4">
        <v>5714.06</v>
      </c>
      <c r="C2250" s="3">
        <f t="shared" si="70"/>
        <v>-3.4052911841771547E-2</v>
      </c>
      <c r="D2250" s="1">
        <v>126.16</v>
      </c>
      <c r="E2250" s="3">
        <f t="shared" si="71"/>
        <v>-2.8118018642631581E-2</v>
      </c>
    </row>
    <row r="2251" spans="1:5" x14ac:dyDescent="0.35">
      <c r="A2251" s="2">
        <v>44910</v>
      </c>
      <c r="B2251" s="4">
        <v>5835.87</v>
      </c>
      <c r="C2251" s="3">
        <f t="shared" si="70"/>
        <v>2.1317592044885682E-2</v>
      </c>
      <c r="D2251" s="1">
        <v>126.95</v>
      </c>
      <c r="E2251" s="3">
        <f t="shared" si="71"/>
        <v>6.2618896639188831E-3</v>
      </c>
    </row>
    <row r="2252" spans="1:5" x14ac:dyDescent="0.35">
      <c r="A2252" s="2">
        <v>44911</v>
      </c>
      <c r="B2252" s="4">
        <v>5869.89</v>
      </c>
      <c r="C2252" s="3">
        <f t="shared" si="70"/>
        <v>5.8294650154990498E-3</v>
      </c>
      <c r="D2252" s="1">
        <v>128.82</v>
      </c>
      <c r="E2252" s="3">
        <f t="shared" si="71"/>
        <v>1.4730208743599767E-2</v>
      </c>
    </row>
    <row r="2253" spans="1:5" x14ac:dyDescent="0.35">
      <c r="A2253" s="2">
        <v>44914</v>
      </c>
      <c r="B2253" s="4">
        <v>6027.5</v>
      </c>
      <c r="C2253" s="3">
        <f t="shared" si="70"/>
        <v>2.685058834151912E-2</v>
      </c>
      <c r="D2253" s="1">
        <v>129.52000000000001</v>
      </c>
      <c r="E2253" s="3">
        <f t="shared" si="71"/>
        <v>5.4339388293744538E-3</v>
      </c>
    </row>
    <row r="2254" spans="1:5" x14ac:dyDescent="0.35">
      <c r="A2254" s="2">
        <v>44915</v>
      </c>
      <c r="B2254" s="4">
        <v>6065.41</v>
      </c>
      <c r="C2254" s="3">
        <f t="shared" si="70"/>
        <v>6.2895064288676656E-3</v>
      </c>
      <c r="D2254" s="1">
        <v>133.76</v>
      </c>
      <c r="E2254" s="3">
        <f t="shared" si="71"/>
        <v>3.2736256948733632E-2</v>
      </c>
    </row>
    <row r="2255" spans="1:5" x14ac:dyDescent="0.35">
      <c r="A2255" s="2">
        <v>44916</v>
      </c>
      <c r="B2255" s="4">
        <v>6079</v>
      </c>
      <c r="C2255" s="3">
        <f t="shared" si="70"/>
        <v>2.2405740090117809E-3</v>
      </c>
      <c r="D2255" s="1">
        <v>137.12</v>
      </c>
      <c r="E2255" s="3">
        <f t="shared" si="71"/>
        <v>2.5119617224880486E-2</v>
      </c>
    </row>
    <row r="2256" spans="1:5" x14ac:dyDescent="0.35">
      <c r="A2256" s="2">
        <v>44917</v>
      </c>
      <c r="B2256" s="4">
        <v>6097.69</v>
      </c>
      <c r="C2256" s="3">
        <f t="shared" si="70"/>
        <v>3.0745188353346934E-3</v>
      </c>
      <c r="D2256" s="1">
        <v>136.43</v>
      </c>
      <c r="E2256" s="3">
        <f t="shared" si="71"/>
        <v>-5.0320886814468908E-3</v>
      </c>
    </row>
    <row r="2257" spans="1:5" x14ac:dyDescent="0.35">
      <c r="A2257" s="2">
        <v>44918</v>
      </c>
      <c r="B2257" s="4">
        <v>6099.41</v>
      </c>
      <c r="C2257" s="3">
        <f t="shared" si="70"/>
        <v>2.8207403131353921E-4</v>
      </c>
      <c r="D2257" s="1">
        <v>135.25</v>
      </c>
      <c r="E2257" s="3">
        <f t="shared" si="71"/>
        <v>-8.6491240929414855E-3</v>
      </c>
    </row>
    <row r="2258" spans="1:5" x14ac:dyDescent="0.35">
      <c r="A2258" s="2">
        <v>44921</v>
      </c>
      <c r="B2258" s="4">
        <v>6154.89</v>
      </c>
      <c r="C2258" s="3">
        <f t="shared" si="70"/>
        <v>9.0959617405618701E-3</v>
      </c>
      <c r="D2258" s="1">
        <v>134.06</v>
      </c>
      <c r="E2258" s="3">
        <f t="shared" si="71"/>
        <v>-8.7985212569315907E-3</v>
      </c>
    </row>
    <row r="2259" spans="1:5" x14ac:dyDescent="0.35">
      <c r="A2259" s="2">
        <v>44922</v>
      </c>
      <c r="B2259" s="4">
        <v>6064.66</v>
      </c>
      <c r="C2259" s="3">
        <f t="shared" si="70"/>
        <v>-1.46598883164444E-2</v>
      </c>
      <c r="D2259" s="1">
        <v>135.44</v>
      </c>
      <c r="E2259" s="3">
        <f t="shared" si="71"/>
        <v>1.029389825451287E-2</v>
      </c>
    </row>
    <row r="2260" spans="1:5" x14ac:dyDescent="0.35">
      <c r="A2260" s="2">
        <v>44923</v>
      </c>
      <c r="B2260" s="4">
        <v>5948.07</v>
      </c>
      <c r="C2260" s="3">
        <f t="shared" si="70"/>
        <v>-1.9224490738145278E-2</v>
      </c>
      <c r="D2260" s="1">
        <v>132.87</v>
      </c>
      <c r="E2260" s="3">
        <f t="shared" si="71"/>
        <v>-1.8975191966922572E-2</v>
      </c>
    </row>
    <row r="2261" spans="1:5" x14ac:dyDescent="0.35">
      <c r="A2261" s="2">
        <v>44924</v>
      </c>
      <c r="B2261" s="4">
        <v>6097.49</v>
      </c>
      <c r="C2261" s="3">
        <f t="shared" si="70"/>
        <v>2.5120753454481889E-2</v>
      </c>
      <c r="D2261" s="1">
        <v>134.85</v>
      </c>
      <c r="E2261" s="3">
        <f t="shared" si="71"/>
        <v>1.4901783698351694E-2</v>
      </c>
    </row>
    <row r="2262" spans="1:5" x14ac:dyDescent="0.35">
      <c r="A2262" s="2">
        <v>44925</v>
      </c>
      <c r="B2262" s="4">
        <v>6139.73</v>
      </c>
      <c r="C2262" s="3">
        <f t="shared" si="70"/>
        <v>6.9274406354089607E-3</v>
      </c>
      <c r="D2262" s="1">
        <v>135.25</v>
      </c>
      <c r="E2262" s="3">
        <f t="shared" si="71"/>
        <v>2.9662588060808729E-3</v>
      </c>
    </row>
    <row r="2263" spans="1:5" x14ac:dyDescent="0.35">
      <c r="A2263" s="2">
        <v>44928</v>
      </c>
      <c r="B2263" s="4">
        <v>6291.11</v>
      </c>
      <c r="C2263" s="3">
        <f t="shared" si="70"/>
        <v>2.4655807340062206E-2</v>
      </c>
      <c r="D2263" s="1">
        <v>137.62</v>
      </c>
      <c r="E2263" s="3">
        <f t="shared" si="71"/>
        <v>1.7523105360443658E-2</v>
      </c>
    </row>
    <row r="2264" spans="1:5" x14ac:dyDescent="0.35">
      <c r="A2264" s="2">
        <v>44929</v>
      </c>
      <c r="B2264" s="4">
        <v>6228.33</v>
      </c>
      <c r="C2264" s="3">
        <f t="shared" si="70"/>
        <v>-9.9791610701449734E-3</v>
      </c>
      <c r="D2264" s="1">
        <v>138.31</v>
      </c>
      <c r="E2264" s="3">
        <f t="shared" si="71"/>
        <v>5.0138061328295139E-3</v>
      </c>
    </row>
    <row r="2265" spans="1:5" x14ac:dyDescent="0.35">
      <c r="A2265" s="2">
        <v>44930</v>
      </c>
      <c r="B2265" s="4">
        <v>6110.56</v>
      </c>
      <c r="C2265" s="3">
        <f t="shared" si="70"/>
        <v>-1.890876045424689E-2</v>
      </c>
      <c r="D2265" s="1">
        <v>134.94999999999999</v>
      </c>
      <c r="E2265" s="3">
        <f t="shared" si="71"/>
        <v>-2.4293254283855207E-2</v>
      </c>
    </row>
    <row r="2266" spans="1:5" x14ac:dyDescent="0.35">
      <c r="A2266" s="2">
        <v>44931</v>
      </c>
      <c r="B2266" s="4">
        <v>5661.12</v>
      </c>
      <c r="C2266" s="3">
        <f t="shared" si="70"/>
        <v>-7.3551360268126073E-2</v>
      </c>
      <c r="D2266" s="1">
        <v>125.76</v>
      </c>
      <c r="E2266" s="3">
        <f t="shared" si="71"/>
        <v>-6.8099296035568607E-2</v>
      </c>
    </row>
    <row r="2267" spans="1:5" x14ac:dyDescent="0.35">
      <c r="A2267" s="2">
        <v>44932</v>
      </c>
      <c r="B2267" s="4">
        <v>5903.26</v>
      </c>
      <c r="C2267" s="3">
        <f t="shared" si="70"/>
        <v>4.2772454920581147E-2</v>
      </c>
      <c r="D2267" s="1">
        <v>127.84</v>
      </c>
      <c r="E2267" s="3">
        <f t="shared" si="71"/>
        <v>1.6539440203562326E-2</v>
      </c>
    </row>
    <row r="2268" spans="1:5" x14ac:dyDescent="0.35">
      <c r="A2268" s="2">
        <v>44935</v>
      </c>
      <c r="B2268" s="4">
        <v>5722.38</v>
      </c>
      <c r="C2268" s="3">
        <f t="shared" si="70"/>
        <v>-3.0640696835307967E-2</v>
      </c>
      <c r="D2268" s="1">
        <v>129.22</v>
      </c>
      <c r="E2268" s="3">
        <f t="shared" si="71"/>
        <v>1.0794743429286572E-2</v>
      </c>
    </row>
    <row r="2269" spans="1:5" x14ac:dyDescent="0.35">
      <c r="A2269" s="2">
        <v>44936</v>
      </c>
      <c r="B2269" s="4">
        <v>5522.18</v>
      </c>
      <c r="C2269" s="3">
        <f t="shared" si="70"/>
        <v>-3.4985443119820742E-2</v>
      </c>
      <c r="D2269" s="1">
        <v>128.43</v>
      </c>
      <c r="E2269" s="3">
        <f t="shared" si="71"/>
        <v>-6.1136047051539395E-3</v>
      </c>
    </row>
    <row r="2270" spans="1:5" x14ac:dyDescent="0.35">
      <c r="A2270" s="2">
        <v>44937</v>
      </c>
      <c r="B2270" s="4">
        <v>5226.78</v>
      </c>
      <c r="C2270" s="3">
        <f t="shared" si="70"/>
        <v>-5.3493366750087923E-2</v>
      </c>
      <c r="D2270" s="1">
        <v>122.9</v>
      </c>
      <c r="E2270" s="3">
        <f t="shared" si="71"/>
        <v>-4.3058475434088618E-2</v>
      </c>
    </row>
    <row r="2271" spans="1:5" x14ac:dyDescent="0.35">
      <c r="A2271" s="2">
        <v>44938</v>
      </c>
      <c r="B2271" s="4">
        <v>5470.15</v>
      </c>
      <c r="C2271" s="3">
        <f t="shared" si="70"/>
        <v>4.6562128117119891E-2</v>
      </c>
      <c r="D2271" s="1">
        <v>124.48</v>
      </c>
      <c r="E2271" s="3">
        <f t="shared" si="71"/>
        <v>1.2855980471928383E-2</v>
      </c>
    </row>
    <row r="2272" spans="1:5" x14ac:dyDescent="0.35">
      <c r="A2272" s="2">
        <v>44939</v>
      </c>
      <c r="B2272" s="4">
        <v>5501.44</v>
      </c>
      <c r="C2272" s="3">
        <f t="shared" si="70"/>
        <v>5.7201356452748035E-3</v>
      </c>
      <c r="D2272" s="1">
        <v>121.61</v>
      </c>
      <c r="E2272" s="3">
        <f t="shared" si="71"/>
        <v>-2.3055912596401065E-2</v>
      </c>
    </row>
    <row r="2273" spans="1:5" x14ac:dyDescent="0.35">
      <c r="A2273" s="2">
        <v>44942</v>
      </c>
      <c r="B2273" s="4">
        <v>5735.47</v>
      </c>
      <c r="C2273" s="3">
        <f t="shared" si="70"/>
        <v>4.2539771405304912E-2</v>
      </c>
      <c r="D2273" s="1">
        <v>126.65</v>
      </c>
      <c r="E2273" s="3">
        <f t="shared" si="71"/>
        <v>4.1443960200641443E-2</v>
      </c>
    </row>
    <row r="2274" spans="1:5" x14ac:dyDescent="0.35">
      <c r="A2274" s="2">
        <v>44943</v>
      </c>
      <c r="B2274" s="4">
        <v>5849.9</v>
      </c>
      <c r="C2274" s="3">
        <f t="shared" si="70"/>
        <v>1.9951285596472367E-2</v>
      </c>
      <c r="D2274" s="1">
        <v>130.11000000000001</v>
      </c>
      <c r="E2274" s="3">
        <f t="shared" si="71"/>
        <v>2.7319384129490785E-2</v>
      </c>
    </row>
    <row r="2275" spans="1:5" x14ac:dyDescent="0.35">
      <c r="A2275" s="2">
        <v>44944</v>
      </c>
      <c r="B2275" s="4">
        <v>5918.78</v>
      </c>
      <c r="C2275" s="3">
        <f t="shared" si="70"/>
        <v>1.1774560248893163E-2</v>
      </c>
      <c r="D2275" s="1">
        <v>132.78</v>
      </c>
      <c r="E2275" s="3">
        <f t="shared" si="71"/>
        <v>2.0521097532856716E-2</v>
      </c>
    </row>
    <row r="2276" spans="1:5" x14ac:dyDescent="0.35">
      <c r="A2276" s="2">
        <v>44945</v>
      </c>
      <c r="B2276" s="4">
        <v>5955.69</v>
      </c>
      <c r="C2276" s="3">
        <f t="shared" si="70"/>
        <v>6.2360824359073757E-3</v>
      </c>
      <c r="D2276" s="1">
        <v>133.66</v>
      </c>
      <c r="E2276" s="3">
        <f t="shared" si="71"/>
        <v>6.6275041421900542E-3</v>
      </c>
    </row>
    <row r="2277" spans="1:5" x14ac:dyDescent="0.35">
      <c r="A2277" s="2">
        <v>44946</v>
      </c>
      <c r="B2277" s="4">
        <v>6025.39</v>
      </c>
      <c r="C2277" s="3">
        <f t="shared" si="70"/>
        <v>1.1703094015974762E-2</v>
      </c>
      <c r="D2277" s="1">
        <v>133.66</v>
      </c>
      <c r="E2277" s="3">
        <f t="shared" si="71"/>
        <v>0</v>
      </c>
    </row>
    <row r="2278" spans="1:5" x14ac:dyDescent="0.35">
      <c r="A2278" s="2">
        <v>44949</v>
      </c>
      <c r="B2278" s="4">
        <v>5927.66</v>
      </c>
      <c r="C2278" s="3">
        <f t="shared" si="70"/>
        <v>-1.6219696982270104E-2</v>
      </c>
      <c r="D2278" s="1">
        <v>135.44</v>
      </c>
      <c r="E2278" s="3">
        <f t="shared" si="71"/>
        <v>1.3317372437528065E-2</v>
      </c>
    </row>
    <row r="2279" spans="1:5" x14ac:dyDescent="0.35">
      <c r="A2279" s="2">
        <v>44950</v>
      </c>
      <c r="B2279" s="4">
        <v>5874.92</v>
      </c>
      <c r="C2279" s="3">
        <f t="shared" si="70"/>
        <v>-8.8972714359460189E-3</v>
      </c>
      <c r="D2279" s="1">
        <v>135.25</v>
      </c>
      <c r="E2279" s="3">
        <f t="shared" si="71"/>
        <v>-1.4028352037802549E-3</v>
      </c>
    </row>
    <row r="2280" spans="1:5" x14ac:dyDescent="0.35">
      <c r="A2280" s="2">
        <v>44951</v>
      </c>
      <c r="B2280" s="4">
        <v>5808.29</v>
      </c>
      <c r="C2280" s="3">
        <f t="shared" si="70"/>
        <v>-1.1341431032252372E-2</v>
      </c>
      <c r="D2280" s="1">
        <v>134.75</v>
      </c>
      <c r="E2280" s="3">
        <f t="shared" si="71"/>
        <v>-3.6968576709796672E-3</v>
      </c>
    </row>
    <row r="2281" spans="1:5" x14ac:dyDescent="0.35">
      <c r="A2281" s="2">
        <v>44952</v>
      </c>
      <c r="B2281" s="4">
        <v>5753.67</v>
      </c>
      <c r="C2281" s="3">
        <f t="shared" si="70"/>
        <v>-9.4038004300749257E-3</v>
      </c>
      <c r="D2281" s="1">
        <v>132.28</v>
      </c>
      <c r="E2281" s="3">
        <f t="shared" si="71"/>
        <v>-1.8330241187384036E-2</v>
      </c>
    </row>
    <row r="2282" spans="1:5" x14ac:dyDescent="0.35">
      <c r="A2282" s="2">
        <v>44953</v>
      </c>
      <c r="B2282" s="4">
        <v>5702.95</v>
      </c>
      <c r="C2282" s="3">
        <f t="shared" si="70"/>
        <v>-8.8152431404651729E-3</v>
      </c>
      <c r="D2282" s="1">
        <v>131.88999999999999</v>
      </c>
      <c r="E2282" s="3">
        <f t="shared" si="71"/>
        <v>-2.9482915028728059E-3</v>
      </c>
    </row>
    <row r="2283" spans="1:5" x14ac:dyDescent="0.35">
      <c r="A2283" s="2">
        <v>44956</v>
      </c>
      <c r="B2283" s="4">
        <v>5615.1</v>
      </c>
      <c r="C2283" s="3">
        <f t="shared" si="70"/>
        <v>-1.5404308296583251E-2</v>
      </c>
      <c r="D2283" s="1">
        <v>126.75</v>
      </c>
      <c r="E2283" s="3">
        <f t="shared" si="71"/>
        <v>-3.897187049814229E-2</v>
      </c>
    </row>
    <row r="2284" spans="1:5" x14ac:dyDescent="0.35">
      <c r="A2284" s="2">
        <v>44957</v>
      </c>
      <c r="B2284" s="4">
        <v>5479.88</v>
      </c>
      <c r="C2284" s="3">
        <f t="shared" si="70"/>
        <v>-2.4081494541504201E-2</v>
      </c>
      <c r="D2284" s="1">
        <v>123</v>
      </c>
      <c r="E2284" s="3">
        <f t="shared" si="71"/>
        <v>-2.9585798816568046E-2</v>
      </c>
    </row>
    <row r="2285" spans="1:5" x14ac:dyDescent="0.35">
      <c r="A2285" s="2">
        <v>44958</v>
      </c>
      <c r="B2285" s="4">
        <v>5192.05</v>
      </c>
      <c r="C2285" s="3">
        <f t="shared" si="70"/>
        <v>-5.2524872807433724E-2</v>
      </c>
      <c r="D2285" s="1">
        <v>117.66</v>
      </c>
      <c r="E2285" s="3">
        <f t="shared" si="71"/>
        <v>-4.3414634146341488E-2</v>
      </c>
    </row>
    <row r="2286" spans="1:5" x14ac:dyDescent="0.35">
      <c r="A2286" s="2">
        <v>44959</v>
      </c>
      <c r="B2286" s="4">
        <v>5211.9799999999996</v>
      </c>
      <c r="C2286" s="3">
        <f t="shared" si="70"/>
        <v>3.8385608767248737E-3</v>
      </c>
      <c r="D2286" s="1">
        <v>120.13</v>
      </c>
      <c r="E2286" s="3">
        <f t="shared" si="71"/>
        <v>2.099269080401155E-2</v>
      </c>
    </row>
    <row r="2287" spans="1:5" x14ac:dyDescent="0.35">
      <c r="A2287" s="2">
        <v>44960</v>
      </c>
      <c r="B2287" s="4">
        <v>5478.06</v>
      </c>
      <c r="C2287" s="3">
        <f t="shared" si="70"/>
        <v>5.1051615700751125E-2</v>
      </c>
      <c r="D2287" s="1">
        <v>125.47</v>
      </c>
      <c r="E2287" s="3">
        <f t="shared" si="71"/>
        <v>4.445184383584453E-2</v>
      </c>
    </row>
    <row r="2288" spans="1:5" x14ac:dyDescent="0.35">
      <c r="A2288" s="2">
        <v>44963</v>
      </c>
      <c r="B2288" s="4">
        <v>5408.77</v>
      </c>
      <c r="C2288" s="3">
        <f t="shared" si="70"/>
        <v>-1.2648638386582103E-2</v>
      </c>
      <c r="D2288" s="1">
        <v>126.95</v>
      </c>
      <c r="E2288" s="3">
        <f t="shared" si="71"/>
        <v>1.1795648362158316E-2</v>
      </c>
    </row>
    <row r="2289" spans="1:5" x14ac:dyDescent="0.35">
      <c r="A2289" s="2">
        <v>44964</v>
      </c>
      <c r="B2289" s="4">
        <v>4955.8500000000004</v>
      </c>
      <c r="C2289" s="3">
        <f t="shared" si="70"/>
        <v>-8.3738077233825814E-2</v>
      </c>
      <c r="D2289" s="1">
        <v>118.55</v>
      </c>
      <c r="E2289" s="3">
        <f t="shared" si="71"/>
        <v>-6.6167782591571522E-2</v>
      </c>
    </row>
    <row r="2290" spans="1:5" x14ac:dyDescent="0.35">
      <c r="A2290" s="2">
        <v>44965</v>
      </c>
      <c r="B2290" s="4">
        <v>4955.8500000000004</v>
      </c>
      <c r="C2290" s="3">
        <f t="shared" si="70"/>
        <v>0</v>
      </c>
      <c r="D2290" s="1">
        <v>117.3</v>
      </c>
      <c r="E2290" s="3">
        <f t="shared" si="71"/>
        <v>-1.0544074230282582E-2</v>
      </c>
    </row>
    <row r="2291" spans="1:5" x14ac:dyDescent="0.35">
      <c r="A2291" s="2">
        <v>44972</v>
      </c>
      <c r="B2291" s="4">
        <v>5427.62</v>
      </c>
      <c r="C2291" s="3">
        <f t="shared" si="70"/>
        <v>9.5194568035755614E-2</v>
      </c>
      <c r="D2291" s="1">
        <v>130.4</v>
      </c>
      <c r="E2291" s="3">
        <f t="shared" si="71"/>
        <v>0.1116794543904519</v>
      </c>
    </row>
    <row r="2292" spans="1:5" x14ac:dyDescent="0.35">
      <c r="A2292" s="2">
        <v>44973</v>
      </c>
      <c r="B2292" s="4">
        <v>5443.09</v>
      </c>
      <c r="C2292" s="3">
        <f t="shared" si="70"/>
        <v>2.850236383534635E-3</v>
      </c>
      <c r="D2292" s="1">
        <v>132.47999999999999</v>
      </c>
      <c r="E2292" s="3">
        <f t="shared" si="71"/>
        <v>1.595092024539865E-2</v>
      </c>
    </row>
    <row r="2293" spans="1:5" x14ac:dyDescent="0.35">
      <c r="A2293" s="2">
        <v>44974</v>
      </c>
      <c r="B2293" s="4">
        <v>5457.4</v>
      </c>
      <c r="C2293" s="3">
        <f t="shared" si="70"/>
        <v>2.6290213830745938E-3</v>
      </c>
      <c r="D2293" s="1">
        <v>133.66</v>
      </c>
      <c r="E2293" s="3">
        <f t="shared" si="71"/>
        <v>8.9070048309179261E-3</v>
      </c>
    </row>
    <row r="2294" spans="1:5" x14ac:dyDescent="0.35">
      <c r="A2294" s="2">
        <v>44977</v>
      </c>
      <c r="B2294" s="4">
        <v>5605.47</v>
      </c>
      <c r="C2294" s="3">
        <f t="shared" si="70"/>
        <v>2.7131967603620886E-2</v>
      </c>
      <c r="D2294" s="1">
        <v>132.97</v>
      </c>
      <c r="E2294" s="3">
        <f t="shared" si="71"/>
        <v>-5.1623522370192855E-3</v>
      </c>
    </row>
    <row r="2295" spans="1:5" x14ac:dyDescent="0.35">
      <c r="A2295" s="2">
        <v>44978</v>
      </c>
      <c r="B2295" s="4">
        <v>5636.12</v>
      </c>
      <c r="C2295" s="3">
        <f t="shared" si="70"/>
        <v>5.4678733451431613E-3</v>
      </c>
      <c r="D2295" s="1">
        <v>132.68</v>
      </c>
      <c r="E2295" s="3">
        <f t="shared" si="71"/>
        <v>-2.1809430698653235E-3</v>
      </c>
    </row>
    <row r="2296" spans="1:5" x14ac:dyDescent="0.35">
      <c r="A2296" s="2">
        <v>44979</v>
      </c>
      <c r="B2296" s="4">
        <v>5545.49</v>
      </c>
      <c r="C2296" s="3">
        <f t="shared" si="70"/>
        <v>-1.6080211209129704E-2</v>
      </c>
      <c r="D2296" s="1">
        <v>130.4</v>
      </c>
      <c r="E2296" s="3">
        <f t="shared" si="71"/>
        <v>-1.718420259270426E-2</v>
      </c>
    </row>
    <row r="2297" spans="1:5" x14ac:dyDescent="0.35">
      <c r="A2297" s="2">
        <v>44980</v>
      </c>
      <c r="B2297" s="4">
        <v>5573.93</v>
      </c>
      <c r="C2297" s="3">
        <f t="shared" si="70"/>
        <v>5.1284918014459519E-3</v>
      </c>
      <c r="D2297" s="1">
        <v>131.99</v>
      </c>
      <c r="E2297" s="3">
        <f t="shared" si="71"/>
        <v>1.2193251533742356E-2</v>
      </c>
    </row>
    <row r="2298" spans="1:5" x14ac:dyDescent="0.35">
      <c r="A2298" s="2">
        <v>44981</v>
      </c>
      <c r="B2298" s="4">
        <v>5560.67</v>
      </c>
      <c r="C2298" s="3">
        <f t="shared" si="70"/>
        <v>-2.3789319205659593E-3</v>
      </c>
      <c r="D2298" s="1">
        <v>130.6</v>
      </c>
      <c r="E2298" s="3">
        <f t="shared" si="71"/>
        <v>-1.0531100840972913E-2</v>
      </c>
    </row>
    <row r="2299" spans="1:5" x14ac:dyDescent="0.35">
      <c r="A2299" s="2">
        <v>44984</v>
      </c>
      <c r="B2299" s="4">
        <v>5690.73</v>
      </c>
      <c r="C2299" s="3">
        <f t="shared" si="70"/>
        <v>2.338926784002638E-2</v>
      </c>
      <c r="D2299" s="1">
        <v>133.57</v>
      </c>
      <c r="E2299" s="3">
        <f t="shared" si="71"/>
        <v>2.2741194486983148E-2</v>
      </c>
    </row>
    <row r="2300" spans="1:5" x14ac:dyDescent="0.35">
      <c r="A2300" s="2">
        <v>44985</v>
      </c>
      <c r="B2300" s="4">
        <v>5736.27</v>
      </c>
      <c r="C2300" s="3">
        <f t="shared" si="70"/>
        <v>8.0024882572184725E-3</v>
      </c>
      <c r="D2300" s="1">
        <v>134.65</v>
      </c>
      <c r="E2300" s="3">
        <f t="shared" si="71"/>
        <v>8.0856479748447445E-3</v>
      </c>
    </row>
    <row r="2301" spans="1:5" x14ac:dyDescent="0.35">
      <c r="A2301" s="2">
        <v>44986</v>
      </c>
      <c r="B2301" s="4">
        <v>5831.82</v>
      </c>
      <c r="C2301" s="3">
        <f t="shared" si="70"/>
        <v>1.6657165719186729E-2</v>
      </c>
      <c r="D2301" s="1">
        <v>137.52000000000001</v>
      </c>
      <c r="E2301" s="3">
        <f t="shared" si="71"/>
        <v>2.1314519123653949E-2</v>
      </c>
    </row>
    <row r="2302" spans="1:5" x14ac:dyDescent="0.35">
      <c r="A2302" s="2">
        <v>44987</v>
      </c>
      <c r="B2302" s="4">
        <v>5775.73</v>
      </c>
      <c r="C2302" s="3">
        <f t="shared" si="70"/>
        <v>-9.6179237356434442E-3</v>
      </c>
      <c r="D2302" s="1">
        <v>140.09</v>
      </c>
      <c r="E2302" s="3">
        <f t="shared" si="71"/>
        <v>1.8688190808609607E-2</v>
      </c>
    </row>
    <row r="2303" spans="1:5" x14ac:dyDescent="0.35">
      <c r="A2303" s="2">
        <v>44988</v>
      </c>
      <c r="B2303" s="4">
        <v>5725.31</v>
      </c>
      <c r="C2303" s="3">
        <f t="shared" si="70"/>
        <v>-8.7296324447297853E-3</v>
      </c>
      <c r="D2303" s="1">
        <v>135.25</v>
      </c>
      <c r="E2303" s="3">
        <f t="shared" si="71"/>
        <v>-3.4549218359625981E-2</v>
      </c>
    </row>
    <row r="2304" spans="1:5" x14ac:dyDescent="0.35">
      <c r="A2304" s="2">
        <v>44991</v>
      </c>
      <c r="B2304" s="4">
        <v>5904.99</v>
      </c>
      <c r="C2304" s="3">
        <f t="shared" si="70"/>
        <v>3.1383453472388287E-2</v>
      </c>
      <c r="D2304" s="1">
        <v>138.31</v>
      </c>
      <c r="E2304" s="3">
        <f t="shared" si="71"/>
        <v>2.262476894639558E-2</v>
      </c>
    </row>
    <row r="2305" spans="1:5" x14ac:dyDescent="0.35">
      <c r="A2305" s="2">
        <v>44992</v>
      </c>
      <c r="B2305" s="4">
        <v>5904.55</v>
      </c>
      <c r="C2305" s="3">
        <f t="shared" si="70"/>
        <v>-7.4513250657426994E-5</v>
      </c>
      <c r="D2305" s="1">
        <v>136.83000000000001</v>
      </c>
      <c r="E2305" s="3">
        <f t="shared" si="71"/>
        <v>-1.0700600101221818E-2</v>
      </c>
    </row>
    <row r="2306" spans="1:5" x14ac:dyDescent="0.35">
      <c r="A2306" s="2">
        <v>44993</v>
      </c>
      <c r="B2306" s="4">
        <v>5954.02</v>
      </c>
      <c r="C2306" s="3">
        <f t="shared" si="70"/>
        <v>8.3782845432759916E-3</v>
      </c>
      <c r="D2306" s="1">
        <v>137.81</v>
      </c>
      <c r="E2306" s="3">
        <f t="shared" si="71"/>
        <v>7.1621720382956198E-3</v>
      </c>
    </row>
    <row r="2307" spans="1:5" x14ac:dyDescent="0.35">
      <c r="A2307" s="2">
        <v>44994</v>
      </c>
      <c r="B2307" s="4">
        <v>5979.63</v>
      </c>
      <c r="C2307" s="3">
        <f t="shared" ref="C2307:C2370" si="72">(B2307-B2306)/B2306</f>
        <v>4.3012955952448379E-3</v>
      </c>
      <c r="D2307" s="1">
        <v>138.11000000000001</v>
      </c>
      <c r="E2307" s="3">
        <f t="shared" ref="E2307:E2370" si="73">(D2307-D2306)/D2306</f>
        <v>2.1769102387345718E-3</v>
      </c>
    </row>
    <row r="2308" spans="1:5" x14ac:dyDescent="0.35">
      <c r="A2308" s="2">
        <v>44995</v>
      </c>
      <c r="B2308" s="4">
        <v>5923.45</v>
      </c>
      <c r="C2308" s="3">
        <f t="shared" si="72"/>
        <v>-9.3952301396575191E-3</v>
      </c>
      <c r="D2308" s="1">
        <v>139.88999999999999</v>
      </c>
      <c r="E2308" s="3">
        <f t="shared" si="73"/>
        <v>1.2888277459995457E-2</v>
      </c>
    </row>
    <row r="2309" spans="1:5" x14ac:dyDescent="0.35">
      <c r="A2309" s="2">
        <v>44998</v>
      </c>
      <c r="B2309" s="4">
        <v>5864.34</v>
      </c>
      <c r="C2309" s="3">
        <f t="shared" si="72"/>
        <v>-9.978981843351371E-3</v>
      </c>
      <c r="D2309" s="1">
        <v>142.56</v>
      </c>
      <c r="E2309" s="3">
        <f t="shared" si="73"/>
        <v>1.9086425048252312E-2</v>
      </c>
    </row>
    <row r="2310" spans="1:5" x14ac:dyDescent="0.35">
      <c r="A2310" s="2">
        <v>44999</v>
      </c>
      <c r="B2310" s="4">
        <v>5749.55</v>
      </c>
      <c r="C2310" s="3">
        <f t="shared" si="72"/>
        <v>-1.9574240238458201E-2</v>
      </c>
      <c r="D2310" s="1">
        <v>136.13</v>
      </c>
      <c r="E2310" s="3">
        <f t="shared" si="73"/>
        <v>-4.5103815937149315E-2</v>
      </c>
    </row>
    <row r="2311" spans="1:5" x14ac:dyDescent="0.35">
      <c r="A2311" s="2">
        <v>45000</v>
      </c>
      <c r="B2311" s="4">
        <v>5654.06</v>
      </c>
      <c r="C2311" s="3">
        <f t="shared" si="72"/>
        <v>-1.6608256298318962E-2</v>
      </c>
      <c r="D2311" s="1">
        <v>135.54</v>
      </c>
      <c r="E2311" s="3">
        <f t="shared" si="73"/>
        <v>-4.3340924116653454E-3</v>
      </c>
    </row>
    <row r="2312" spans="1:5" x14ac:dyDescent="0.35">
      <c r="A2312" s="2">
        <v>45001</v>
      </c>
      <c r="B2312" s="4">
        <v>5775.17</v>
      </c>
      <c r="C2312" s="3">
        <f t="shared" si="72"/>
        <v>2.1420006154869185E-2</v>
      </c>
      <c r="D2312" s="1">
        <v>143.25</v>
      </c>
      <c r="E2312" s="3">
        <f t="shared" si="73"/>
        <v>5.6883576803895594E-2</v>
      </c>
    </row>
    <row r="2313" spans="1:5" x14ac:dyDescent="0.35">
      <c r="A2313" s="2">
        <v>45002</v>
      </c>
      <c r="B2313" s="4">
        <v>5704.59</v>
      </c>
      <c r="C2313" s="3">
        <f t="shared" si="72"/>
        <v>-1.2221285260866768E-2</v>
      </c>
      <c r="D2313" s="1">
        <v>143.54</v>
      </c>
      <c r="E2313" s="3">
        <f t="shared" si="73"/>
        <v>2.0244328097730685E-3</v>
      </c>
    </row>
    <row r="2314" spans="1:5" x14ac:dyDescent="0.35">
      <c r="A2314" s="2">
        <v>45005</v>
      </c>
      <c r="B2314" s="4">
        <v>5525.78</v>
      </c>
      <c r="C2314" s="3">
        <f t="shared" si="72"/>
        <v>-3.1344934517642878E-2</v>
      </c>
      <c r="D2314" s="1">
        <v>141.86000000000001</v>
      </c>
      <c r="E2314" s="3">
        <f t="shared" si="73"/>
        <v>-1.1704054618921406E-2</v>
      </c>
    </row>
    <row r="2315" spans="1:5" x14ac:dyDescent="0.35">
      <c r="A2315" s="2">
        <v>45006</v>
      </c>
      <c r="B2315" s="4">
        <v>5452.49</v>
      </c>
      <c r="C2315" s="3">
        <f t="shared" si="72"/>
        <v>-1.3263285907147945E-2</v>
      </c>
      <c r="D2315" s="1">
        <v>138.6</v>
      </c>
      <c r="E2315" s="3">
        <f t="shared" si="73"/>
        <v>-2.2980403214436902E-2</v>
      </c>
    </row>
    <row r="2316" spans="1:5" x14ac:dyDescent="0.35">
      <c r="A2316" s="2">
        <v>45007</v>
      </c>
      <c r="B2316" s="4">
        <v>5544.56</v>
      </c>
      <c r="C2316" s="3">
        <f t="shared" si="72"/>
        <v>1.6885863156099436E-2</v>
      </c>
      <c r="D2316" s="1">
        <v>138.80000000000001</v>
      </c>
      <c r="E2316" s="3">
        <f t="shared" si="73"/>
        <v>1.4430014430015662E-3</v>
      </c>
    </row>
    <row r="2317" spans="1:5" x14ac:dyDescent="0.35">
      <c r="A2317" s="2">
        <v>45008</v>
      </c>
      <c r="B2317" s="4">
        <v>5610.81</v>
      </c>
      <c r="C2317" s="3">
        <f t="shared" si="72"/>
        <v>1.1948648765636947E-2</v>
      </c>
      <c r="D2317" s="1">
        <v>139.38999999999999</v>
      </c>
      <c r="E2317" s="3">
        <f t="shared" si="73"/>
        <v>4.2507204610949204E-3</v>
      </c>
    </row>
    <row r="2318" spans="1:5" x14ac:dyDescent="0.35">
      <c r="A2318" s="2">
        <v>45009</v>
      </c>
      <c r="B2318" s="4">
        <v>5589.36</v>
      </c>
      <c r="C2318" s="3">
        <f t="shared" si="72"/>
        <v>-3.8229774310662322E-3</v>
      </c>
      <c r="D2318" s="1">
        <v>140.09</v>
      </c>
      <c r="E2318" s="3">
        <f t="shared" si="73"/>
        <v>5.0218810531603205E-3</v>
      </c>
    </row>
    <row r="2319" spans="1:5" x14ac:dyDescent="0.35">
      <c r="A2319" s="2">
        <v>45012</v>
      </c>
      <c r="B2319" s="4">
        <v>5560.89</v>
      </c>
      <c r="C2319" s="3">
        <f t="shared" si="72"/>
        <v>-5.0936064236333581E-3</v>
      </c>
      <c r="D2319" s="1">
        <v>139.30000000000001</v>
      </c>
      <c r="E2319" s="3">
        <f t="shared" si="73"/>
        <v>-5.6392319223355844E-3</v>
      </c>
    </row>
    <row r="2320" spans="1:5" x14ac:dyDescent="0.35">
      <c r="A2320" s="2">
        <v>45013</v>
      </c>
      <c r="B2320" s="4">
        <v>5363.04</v>
      </c>
      <c r="C2320" s="3">
        <f t="shared" si="72"/>
        <v>-3.5578837200520123E-2</v>
      </c>
      <c r="D2320" s="1">
        <v>141.07</v>
      </c>
      <c r="E2320" s="3">
        <f t="shared" si="73"/>
        <v>1.2706389088298504E-2</v>
      </c>
    </row>
    <row r="2321" spans="1:5" x14ac:dyDescent="0.35">
      <c r="A2321" s="2">
        <v>45014</v>
      </c>
      <c r="B2321" s="4">
        <v>5473.75</v>
      </c>
      <c r="C2321" s="3">
        <f t="shared" si="72"/>
        <v>2.064314269518781E-2</v>
      </c>
      <c r="D2321" s="1">
        <v>145.12</v>
      </c>
      <c r="E2321" s="3">
        <f t="shared" si="73"/>
        <v>2.870915148507841E-2</v>
      </c>
    </row>
    <row r="2322" spans="1:5" x14ac:dyDescent="0.35">
      <c r="A2322" s="2">
        <v>45015</v>
      </c>
      <c r="B2322" s="4">
        <v>5437.25</v>
      </c>
      <c r="C2322" s="3">
        <f t="shared" si="72"/>
        <v>-6.6681890842658145E-3</v>
      </c>
      <c r="D2322" s="1">
        <v>145.22</v>
      </c>
      <c r="E2322" s="3">
        <f t="shared" si="73"/>
        <v>6.8908489525905674E-4</v>
      </c>
    </row>
    <row r="2323" spans="1:5" x14ac:dyDescent="0.35">
      <c r="A2323" s="2">
        <v>45016</v>
      </c>
      <c r="B2323" s="4">
        <v>5344.63</v>
      </c>
      <c r="C2323" s="3">
        <f t="shared" si="72"/>
        <v>-1.7034346406731325E-2</v>
      </c>
      <c r="D2323" s="1">
        <v>146.9</v>
      </c>
      <c r="E2323" s="3">
        <f t="shared" si="73"/>
        <v>1.1568654455309232E-2</v>
      </c>
    </row>
    <row r="2324" spans="1:5" x14ac:dyDescent="0.35">
      <c r="A2324" s="2">
        <v>45019</v>
      </c>
      <c r="B2324" s="4">
        <v>5350.03</v>
      </c>
      <c r="C2324" s="3">
        <f t="shared" si="72"/>
        <v>1.0103599313702981E-3</v>
      </c>
      <c r="D2324" s="1">
        <v>146.9</v>
      </c>
      <c r="E2324" s="3">
        <f t="shared" si="73"/>
        <v>0</v>
      </c>
    </row>
    <row r="2325" spans="1:5" x14ac:dyDescent="0.35">
      <c r="A2325" s="2">
        <v>45020</v>
      </c>
      <c r="B2325" s="4">
        <v>5491.95</v>
      </c>
      <c r="C2325" s="3">
        <f t="shared" si="72"/>
        <v>2.6526954054463262E-2</v>
      </c>
      <c r="D2325" s="1">
        <v>153.13</v>
      </c>
      <c r="E2325" s="3">
        <f t="shared" si="73"/>
        <v>4.2409802586793666E-2</v>
      </c>
    </row>
    <row r="2326" spans="1:5" x14ac:dyDescent="0.35">
      <c r="A2326" s="2">
        <v>45021</v>
      </c>
      <c r="B2326" s="4">
        <v>5444.16</v>
      </c>
      <c r="C2326" s="3">
        <f t="shared" si="72"/>
        <v>-8.7018272198399419E-3</v>
      </c>
      <c r="D2326" s="1">
        <v>151.44999999999999</v>
      </c>
      <c r="E2326" s="3">
        <f t="shared" si="73"/>
        <v>-1.0971070332397354E-2</v>
      </c>
    </row>
    <row r="2327" spans="1:5" x14ac:dyDescent="0.35">
      <c r="A2327" s="2">
        <v>45022</v>
      </c>
      <c r="B2327" s="4">
        <v>5435.86</v>
      </c>
      <c r="C2327" s="3">
        <f t="shared" si="72"/>
        <v>-1.5245694468935854E-3</v>
      </c>
      <c r="D2327" s="1">
        <v>154.61000000000001</v>
      </c>
      <c r="E2327" s="3">
        <f t="shared" si="73"/>
        <v>2.0864971937933477E-2</v>
      </c>
    </row>
    <row r="2328" spans="1:5" x14ac:dyDescent="0.35">
      <c r="A2328" s="2">
        <v>45023</v>
      </c>
      <c r="B2328" s="4">
        <v>5452.54</v>
      </c>
      <c r="C2328" s="3">
        <f t="shared" si="72"/>
        <v>3.0685116982409944E-3</v>
      </c>
      <c r="D2328" s="1">
        <v>152.83000000000001</v>
      </c>
      <c r="E2328" s="3">
        <f t="shared" si="73"/>
        <v>-1.1512838755578559E-2</v>
      </c>
    </row>
    <row r="2329" spans="1:5" x14ac:dyDescent="0.35">
      <c r="A2329" s="2">
        <v>45026</v>
      </c>
      <c r="B2329" s="4">
        <v>5618.11</v>
      </c>
      <c r="C2329" s="3">
        <f t="shared" si="72"/>
        <v>3.0365664442626686E-2</v>
      </c>
      <c r="D2329" s="1">
        <v>157.77000000000001</v>
      </c>
      <c r="E2329" s="3">
        <f t="shared" si="73"/>
        <v>3.2323496695674914E-2</v>
      </c>
    </row>
    <row r="2330" spans="1:5" x14ac:dyDescent="0.35">
      <c r="A2330" s="2">
        <v>45027</v>
      </c>
      <c r="B2330" s="4">
        <v>5646.07</v>
      </c>
      <c r="C2330" s="3">
        <f t="shared" si="72"/>
        <v>4.9767626479367685E-3</v>
      </c>
      <c r="D2330" s="1">
        <v>157.97</v>
      </c>
      <c r="E2330" s="3">
        <f t="shared" si="73"/>
        <v>1.2676681244849378E-3</v>
      </c>
    </row>
    <row r="2331" spans="1:5" x14ac:dyDescent="0.35">
      <c r="A2331" s="2">
        <v>45028</v>
      </c>
      <c r="B2331" s="4">
        <v>5671.89</v>
      </c>
      <c r="C2331" s="3">
        <f t="shared" si="72"/>
        <v>4.5730924342065578E-3</v>
      </c>
      <c r="D2331" s="1">
        <v>159.25</v>
      </c>
      <c r="E2331" s="3">
        <f t="shared" si="73"/>
        <v>8.1028043299360714E-3</v>
      </c>
    </row>
    <row r="2332" spans="1:5" x14ac:dyDescent="0.35">
      <c r="A2332" s="2">
        <v>45029</v>
      </c>
      <c r="B2332" s="4">
        <v>5664.37</v>
      </c>
      <c r="C2332" s="3">
        <f t="shared" si="72"/>
        <v>-1.325836714040723E-3</v>
      </c>
      <c r="D2332" s="1">
        <v>160.34</v>
      </c>
      <c r="E2332" s="3">
        <f t="shared" si="73"/>
        <v>6.8445839874411519E-3</v>
      </c>
    </row>
    <row r="2333" spans="1:5" x14ac:dyDescent="0.35">
      <c r="A2333" s="2">
        <v>45030</v>
      </c>
      <c r="B2333" s="4">
        <v>5624.97</v>
      </c>
      <c r="C2333" s="3">
        <f t="shared" si="72"/>
        <v>-6.9557603052059873E-3</v>
      </c>
      <c r="D2333" s="1">
        <v>163.6</v>
      </c>
      <c r="E2333" s="3">
        <f t="shared" si="73"/>
        <v>2.0331794935761451E-2</v>
      </c>
    </row>
    <row r="2334" spans="1:5" x14ac:dyDescent="0.35">
      <c r="A2334" s="2">
        <v>45033</v>
      </c>
      <c r="B2334" s="4">
        <v>5581.36</v>
      </c>
      <c r="C2334" s="3">
        <f t="shared" si="72"/>
        <v>-7.7529302378502602E-3</v>
      </c>
      <c r="D2334" s="1">
        <v>160.13999999999999</v>
      </c>
      <c r="E2334" s="3">
        <f t="shared" si="73"/>
        <v>-2.1149144254278777E-2</v>
      </c>
    </row>
    <row r="2335" spans="1:5" x14ac:dyDescent="0.35">
      <c r="A2335" s="2">
        <v>45034</v>
      </c>
      <c r="B2335" s="4">
        <v>5540.12</v>
      </c>
      <c r="C2335" s="3">
        <f t="shared" si="72"/>
        <v>-7.3888801295741149E-3</v>
      </c>
      <c r="D2335" s="1">
        <v>160.04</v>
      </c>
      <c r="E2335" s="3">
        <f t="shared" si="73"/>
        <v>-6.2445360309725439E-4</v>
      </c>
    </row>
    <row r="2336" spans="1:5" x14ac:dyDescent="0.35">
      <c r="A2336" s="2">
        <v>45035</v>
      </c>
      <c r="B2336" s="4">
        <v>5585.72</v>
      </c>
      <c r="C2336" s="3">
        <f t="shared" si="72"/>
        <v>8.2308686454445681E-3</v>
      </c>
      <c r="D2336" s="1">
        <v>160.34</v>
      </c>
      <c r="E2336" s="3">
        <f t="shared" si="73"/>
        <v>1.8745313671582817E-3</v>
      </c>
    </row>
    <row r="2337" spans="1:5" x14ac:dyDescent="0.35">
      <c r="A2337" s="2">
        <v>45036</v>
      </c>
      <c r="B2337" s="4">
        <v>5539.7</v>
      </c>
      <c r="C2337" s="3">
        <f t="shared" si="72"/>
        <v>-8.238866251799308E-3</v>
      </c>
      <c r="D2337" s="1">
        <v>156.58000000000001</v>
      </c>
      <c r="E2337" s="3">
        <f t="shared" si="73"/>
        <v>-2.3450168392166588E-2</v>
      </c>
    </row>
    <row r="2338" spans="1:5" x14ac:dyDescent="0.35">
      <c r="A2338" s="2">
        <v>45040</v>
      </c>
      <c r="B2338" s="4">
        <v>5555.5</v>
      </c>
      <c r="C2338" s="3">
        <f t="shared" si="72"/>
        <v>2.8521400075816709E-3</v>
      </c>
      <c r="D2338" s="1">
        <v>154.11000000000001</v>
      </c>
      <c r="E2338" s="3">
        <f t="shared" si="73"/>
        <v>-1.5774683867671471E-2</v>
      </c>
    </row>
    <row r="2339" spans="1:5" x14ac:dyDescent="0.35">
      <c r="A2339" s="2">
        <v>45041</v>
      </c>
      <c r="B2339" s="4">
        <v>5418.36</v>
      </c>
      <c r="C2339" s="3">
        <f t="shared" si="72"/>
        <v>-2.4685446854468603E-2</v>
      </c>
      <c r="D2339" s="1">
        <v>150.46</v>
      </c>
      <c r="E2339" s="3">
        <f t="shared" si="73"/>
        <v>-2.3684381286094382E-2</v>
      </c>
    </row>
    <row r="2340" spans="1:5" x14ac:dyDescent="0.35">
      <c r="A2340" s="2">
        <v>45042</v>
      </c>
      <c r="B2340" s="4">
        <v>5300.2</v>
      </c>
      <c r="C2340" s="3">
        <f t="shared" si="72"/>
        <v>-2.1807336537254789E-2</v>
      </c>
      <c r="D2340" s="1">
        <v>151.74</v>
      </c>
      <c r="E2340" s="3">
        <f t="shared" si="73"/>
        <v>8.5072444503522596E-3</v>
      </c>
    </row>
    <row r="2341" spans="1:5" x14ac:dyDescent="0.35">
      <c r="A2341" s="2">
        <v>45043</v>
      </c>
      <c r="B2341" s="4">
        <v>5308.18</v>
      </c>
      <c r="C2341" s="3">
        <f t="shared" si="72"/>
        <v>1.5056035621298202E-3</v>
      </c>
      <c r="D2341" s="1">
        <v>156.38999999999999</v>
      </c>
      <c r="E2341" s="3">
        <f t="shared" si="73"/>
        <v>3.0644523527085653E-2</v>
      </c>
    </row>
    <row r="2342" spans="1:5" x14ac:dyDescent="0.35">
      <c r="A2342" s="2">
        <v>45044</v>
      </c>
      <c r="B2342" s="4">
        <v>5138.34</v>
      </c>
      <c r="C2342" s="3">
        <f t="shared" si="72"/>
        <v>-3.1995900666518494E-2</v>
      </c>
      <c r="D2342" s="1">
        <v>154.31</v>
      </c>
      <c r="E2342" s="3">
        <f t="shared" si="73"/>
        <v>-1.3300083125519434E-2</v>
      </c>
    </row>
    <row r="2343" spans="1:5" x14ac:dyDescent="0.35">
      <c r="A2343" s="2">
        <v>45048</v>
      </c>
      <c r="B2343" s="4">
        <v>4987</v>
      </c>
      <c r="C2343" s="3">
        <f t="shared" si="72"/>
        <v>-2.9453091854567844E-2</v>
      </c>
      <c r="D2343" s="1">
        <v>151.84</v>
      </c>
      <c r="E2343" s="3">
        <f t="shared" si="73"/>
        <v>-1.6006739679865198E-2</v>
      </c>
    </row>
    <row r="2344" spans="1:5" x14ac:dyDescent="0.35">
      <c r="A2344" s="2">
        <v>45049</v>
      </c>
      <c r="B2344" s="4">
        <v>4931.97</v>
      </c>
      <c r="C2344" s="3">
        <f t="shared" si="72"/>
        <v>-1.1034690194505663E-2</v>
      </c>
      <c r="D2344" s="1">
        <v>154.51</v>
      </c>
      <c r="E2344" s="3">
        <f t="shared" si="73"/>
        <v>1.7584299262381371E-2</v>
      </c>
    </row>
    <row r="2345" spans="1:5" x14ac:dyDescent="0.35">
      <c r="A2345" s="2">
        <v>45050</v>
      </c>
      <c r="B2345" s="4">
        <v>4947.8599999999997</v>
      </c>
      <c r="C2345" s="3">
        <f t="shared" si="72"/>
        <v>3.2218363047624818E-3</v>
      </c>
      <c r="D2345" s="1">
        <v>154.02000000000001</v>
      </c>
      <c r="E2345" s="3">
        <f t="shared" si="73"/>
        <v>-3.1713157724417881E-3</v>
      </c>
    </row>
    <row r="2346" spans="1:5" x14ac:dyDescent="0.35">
      <c r="A2346" s="2">
        <v>45051</v>
      </c>
      <c r="B2346" s="4">
        <v>4865.1000000000004</v>
      </c>
      <c r="C2346" s="3">
        <f t="shared" si="72"/>
        <v>-1.6726423140509091E-2</v>
      </c>
      <c r="D2346" s="1">
        <v>155.1</v>
      </c>
      <c r="E2346" s="3">
        <f t="shared" si="73"/>
        <v>7.0120763537201919E-3</v>
      </c>
    </row>
    <row r="2347" spans="1:5" x14ac:dyDescent="0.35">
      <c r="A2347" s="2">
        <v>45054</v>
      </c>
      <c r="B2347" s="4">
        <v>5015.21</v>
      </c>
      <c r="C2347" s="3">
        <f t="shared" si="72"/>
        <v>3.0854453145875659E-2</v>
      </c>
      <c r="D2347" s="1">
        <v>160.24</v>
      </c>
      <c r="E2347" s="3">
        <f t="shared" si="73"/>
        <v>3.3139909735654512E-2</v>
      </c>
    </row>
    <row r="2348" spans="1:5" x14ac:dyDescent="0.35">
      <c r="A2348" s="2">
        <v>45055</v>
      </c>
      <c r="B2348" s="4">
        <v>4978.51</v>
      </c>
      <c r="C2348" s="3">
        <f t="shared" si="72"/>
        <v>-7.3177394366337242E-3</v>
      </c>
      <c r="D2348" s="1">
        <v>163.5</v>
      </c>
      <c r="E2348" s="3">
        <f t="shared" si="73"/>
        <v>2.0344483275087311E-2</v>
      </c>
    </row>
    <row r="2349" spans="1:5" x14ac:dyDescent="0.35">
      <c r="A2349" s="2">
        <v>45056</v>
      </c>
      <c r="B2349" s="4">
        <v>4929.24</v>
      </c>
      <c r="C2349" s="3">
        <f t="shared" si="72"/>
        <v>-9.8965353087571255E-3</v>
      </c>
      <c r="D2349" s="1">
        <v>156.68</v>
      </c>
      <c r="E2349" s="3">
        <f t="shared" si="73"/>
        <v>-4.1712538226299653E-2</v>
      </c>
    </row>
    <row r="2350" spans="1:5" x14ac:dyDescent="0.35">
      <c r="A2350" s="2">
        <v>45057</v>
      </c>
      <c r="B2350" s="4">
        <v>5273.88</v>
      </c>
      <c r="C2350" s="3">
        <f t="shared" si="72"/>
        <v>6.991747206465912E-2</v>
      </c>
      <c r="D2350" s="1">
        <v>172.29</v>
      </c>
      <c r="E2350" s="3">
        <f t="shared" si="73"/>
        <v>9.9629818738830644E-2</v>
      </c>
    </row>
    <row r="2351" spans="1:5" x14ac:dyDescent="0.35">
      <c r="A2351" s="2">
        <v>45058</v>
      </c>
      <c r="B2351" s="4">
        <v>5210.6400000000003</v>
      </c>
      <c r="C2351" s="3">
        <f t="shared" si="72"/>
        <v>-1.1991171585246494E-2</v>
      </c>
      <c r="D2351" s="1">
        <v>175.16</v>
      </c>
      <c r="E2351" s="3">
        <f t="shared" si="73"/>
        <v>1.6657960415578411E-2</v>
      </c>
    </row>
    <row r="2352" spans="1:5" x14ac:dyDescent="0.35">
      <c r="A2352" s="2">
        <v>45061</v>
      </c>
      <c r="B2352" s="4">
        <v>4949.8999999999996</v>
      </c>
      <c r="C2352" s="3">
        <f t="shared" si="72"/>
        <v>-5.0039918320974139E-2</v>
      </c>
      <c r="D2352" s="1">
        <v>157.66999999999999</v>
      </c>
      <c r="E2352" s="3">
        <f t="shared" si="73"/>
        <v>-9.9851564284083177E-2</v>
      </c>
    </row>
    <row r="2353" spans="1:5" x14ac:dyDescent="0.35">
      <c r="A2353" s="2">
        <v>45062</v>
      </c>
      <c r="B2353" s="4">
        <v>5061.16</v>
      </c>
      <c r="C2353" s="3">
        <f t="shared" si="72"/>
        <v>2.2477221762055844E-2</v>
      </c>
      <c r="D2353" s="1">
        <v>150.06</v>
      </c>
      <c r="E2353" s="3">
        <f t="shared" si="73"/>
        <v>-4.8265364368617912E-2</v>
      </c>
    </row>
    <row r="2354" spans="1:5" x14ac:dyDescent="0.35">
      <c r="A2354" s="2">
        <v>45063</v>
      </c>
      <c r="B2354" s="4">
        <v>5156.55</v>
      </c>
      <c r="C2354" s="3">
        <f t="shared" si="72"/>
        <v>1.8847457895028081E-2</v>
      </c>
      <c r="D2354" s="1">
        <v>144.93</v>
      </c>
      <c r="E2354" s="3">
        <f t="shared" si="73"/>
        <v>-3.4186325469812047E-2</v>
      </c>
    </row>
    <row r="2355" spans="1:5" x14ac:dyDescent="0.35">
      <c r="A2355" s="2">
        <v>45064</v>
      </c>
      <c r="B2355" s="4">
        <v>4999.5200000000004</v>
      </c>
      <c r="C2355" s="3">
        <f t="shared" si="72"/>
        <v>-3.045253124666681E-2</v>
      </c>
      <c r="D2355" s="1">
        <v>139.99</v>
      </c>
      <c r="E2355" s="3">
        <f t="shared" si="73"/>
        <v>-3.4085420547850666E-2</v>
      </c>
    </row>
    <row r="2356" spans="1:5" x14ac:dyDescent="0.35">
      <c r="A2356" s="2">
        <v>45068</v>
      </c>
      <c r="B2356" s="4">
        <v>4965.37</v>
      </c>
      <c r="C2356" s="3">
        <f t="shared" si="72"/>
        <v>-6.8306557429514319E-3</v>
      </c>
      <c r="D2356" s="1">
        <v>135.25</v>
      </c>
      <c r="E2356" s="3">
        <f t="shared" si="73"/>
        <v>-3.3859561397242721E-2</v>
      </c>
    </row>
    <row r="2357" spans="1:5" x14ac:dyDescent="0.35">
      <c r="A2357" s="2">
        <v>45069</v>
      </c>
      <c r="B2357" s="4">
        <v>4971.33</v>
      </c>
      <c r="C2357" s="3">
        <f t="shared" si="72"/>
        <v>1.2003133704034214E-3</v>
      </c>
      <c r="D2357" s="1">
        <v>132.78</v>
      </c>
      <c r="E2357" s="3">
        <f t="shared" si="73"/>
        <v>-1.826247689463955E-2</v>
      </c>
    </row>
    <row r="2358" spans="1:5" x14ac:dyDescent="0.35">
      <c r="A2358" s="2">
        <v>45070</v>
      </c>
      <c r="B2358" s="4">
        <v>4923.6000000000004</v>
      </c>
      <c r="C2358" s="3">
        <f t="shared" si="72"/>
        <v>-9.6010524346602545E-3</v>
      </c>
      <c r="D2358" s="1">
        <v>131.79</v>
      </c>
      <c r="E2358" s="3">
        <f t="shared" si="73"/>
        <v>-7.4559421599639181E-3</v>
      </c>
    </row>
    <row r="2359" spans="1:5" x14ac:dyDescent="0.35">
      <c r="A2359" s="2">
        <v>45071</v>
      </c>
      <c r="B2359" s="4">
        <v>4932.13</v>
      </c>
      <c r="C2359" s="3">
        <f t="shared" si="72"/>
        <v>1.7324721748313723E-3</v>
      </c>
      <c r="D2359" s="1">
        <v>131.38999999999999</v>
      </c>
      <c r="E2359" s="3">
        <f t="shared" si="73"/>
        <v>-3.0351316488353114E-3</v>
      </c>
    </row>
    <row r="2360" spans="1:5" x14ac:dyDescent="0.35">
      <c r="A2360" s="2">
        <v>45072</v>
      </c>
      <c r="B2360" s="4">
        <v>5080.96</v>
      </c>
      <c r="C2360" s="3">
        <f t="shared" si="72"/>
        <v>3.0175603643861765E-2</v>
      </c>
      <c r="D2360" s="1">
        <v>132.87</v>
      </c>
      <c r="E2360" s="3">
        <f t="shared" si="73"/>
        <v>1.1264175355811085E-2</v>
      </c>
    </row>
    <row r="2361" spans="1:5" x14ac:dyDescent="0.35">
      <c r="A2361" s="2">
        <v>45075</v>
      </c>
      <c r="B2361" s="4">
        <v>5284.73</v>
      </c>
      <c r="C2361" s="3">
        <f t="shared" si="72"/>
        <v>4.0104625897468105E-2</v>
      </c>
      <c r="D2361" s="1">
        <v>135.54</v>
      </c>
      <c r="E2361" s="3">
        <f t="shared" si="73"/>
        <v>2.0094829532625782E-2</v>
      </c>
    </row>
    <row r="2362" spans="1:5" x14ac:dyDescent="0.35">
      <c r="A2362" s="2">
        <v>45076</v>
      </c>
      <c r="B2362" s="4">
        <v>5472.39</v>
      </c>
      <c r="C2362" s="3">
        <f t="shared" si="72"/>
        <v>3.5509855754220325E-2</v>
      </c>
      <c r="D2362" s="1">
        <v>138.9</v>
      </c>
      <c r="E2362" s="3">
        <f t="shared" si="73"/>
        <v>2.4789729969012939E-2</v>
      </c>
    </row>
    <row r="2363" spans="1:5" x14ac:dyDescent="0.35">
      <c r="A2363" s="2">
        <v>45077</v>
      </c>
      <c r="B2363" s="4">
        <v>5423.62</v>
      </c>
      <c r="C2363" s="3">
        <f t="shared" si="72"/>
        <v>-8.9120110226062893E-3</v>
      </c>
      <c r="D2363" s="1">
        <v>139.30000000000001</v>
      </c>
      <c r="E2363" s="3">
        <f t="shared" si="73"/>
        <v>2.8797696184305662E-3</v>
      </c>
    </row>
    <row r="2364" spans="1:5" x14ac:dyDescent="0.35">
      <c r="A2364" s="2">
        <v>45078</v>
      </c>
      <c r="B2364" s="4">
        <v>5509.99</v>
      </c>
      <c r="C2364" s="3">
        <f t="shared" si="72"/>
        <v>1.5924788241064067E-2</v>
      </c>
      <c r="D2364" s="1">
        <v>142.06</v>
      </c>
      <c r="E2364" s="3">
        <f t="shared" si="73"/>
        <v>1.9813352476668992E-2</v>
      </c>
    </row>
    <row r="2365" spans="1:5" x14ac:dyDescent="0.35">
      <c r="A2365" s="2">
        <v>45079</v>
      </c>
      <c r="B2365" s="4">
        <v>5657.6</v>
      </c>
      <c r="C2365" s="3">
        <f t="shared" si="72"/>
        <v>2.6789522304033326E-2</v>
      </c>
      <c r="D2365" s="1">
        <v>144.13999999999999</v>
      </c>
      <c r="E2365" s="3">
        <f t="shared" si="73"/>
        <v>1.4641700689849248E-2</v>
      </c>
    </row>
    <row r="2366" spans="1:5" x14ac:dyDescent="0.35">
      <c r="A2366" s="2">
        <v>45082</v>
      </c>
      <c r="B2366" s="4">
        <v>5911.16</v>
      </c>
      <c r="C2366" s="3">
        <f t="shared" si="72"/>
        <v>4.4817590497737467E-2</v>
      </c>
      <c r="D2366" s="1">
        <v>152.24</v>
      </c>
      <c r="E2366" s="3">
        <f t="shared" si="73"/>
        <v>5.6195365616761646E-2</v>
      </c>
    </row>
    <row r="2367" spans="1:5" x14ac:dyDescent="0.35">
      <c r="A2367" s="2">
        <v>45083</v>
      </c>
      <c r="B2367" s="4">
        <v>5921.42</v>
      </c>
      <c r="C2367" s="3">
        <f t="shared" si="72"/>
        <v>1.7356999303013653E-3</v>
      </c>
      <c r="D2367" s="1">
        <v>153.22999999999999</v>
      </c>
      <c r="E2367" s="3">
        <f t="shared" si="73"/>
        <v>6.5028901734102773E-3</v>
      </c>
    </row>
    <row r="2368" spans="1:5" x14ac:dyDescent="0.35">
      <c r="A2368" s="2">
        <v>45084</v>
      </c>
      <c r="B2368" s="4">
        <v>6083.63</v>
      </c>
      <c r="C2368" s="3">
        <f t="shared" si="72"/>
        <v>2.7393767035609709E-2</v>
      </c>
      <c r="D2368" s="1">
        <v>158.76</v>
      </c>
      <c r="E2368" s="3">
        <f t="shared" si="73"/>
        <v>3.6089538602101429E-2</v>
      </c>
    </row>
    <row r="2369" spans="1:5" x14ac:dyDescent="0.35">
      <c r="A2369" s="2">
        <v>45085</v>
      </c>
      <c r="B2369" s="4">
        <v>6079.77</v>
      </c>
      <c r="C2369" s="3">
        <f t="shared" si="72"/>
        <v>-6.3448960571232515E-4</v>
      </c>
      <c r="D2369" s="1">
        <v>159.35</v>
      </c>
      <c r="E2369" s="3">
        <f t="shared" si="73"/>
        <v>3.716301335348976E-3</v>
      </c>
    </row>
    <row r="2370" spans="1:5" x14ac:dyDescent="0.35">
      <c r="A2370" s="2">
        <v>45086</v>
      </c>
      <c r="B2370" s="4">
        <v>6160.32</v>
      </c>
      <c r="C2370" s="3">
        <f t="shared" si="72"/>
        <v>1.3248856453451243E-2</v>
      </c>
      <c r="D2370" s="1">
        <v>161.62</v>
      </c>
      <c r="E2370" s="3">
        <f t="shared" si="73"/>
        <v>1.4245371823031129E-2</v>
      </c>
    </row>
    <row r="2371" spans="1:5" x14ac:dyDescent="0.35">
      <c r="A2371" s="2">
        <v>45089</v>
      </c>
      <c r="B2371" s="4">
        <v>6139.25</v>
      </c>
      <c r="C2371" s="3">
        <f t="shared" ref="C2371:C2434" si="74">(B2371-B2370)/B2370</f>
        <v>-3.4202768687340446E-3</v>
      </c>
      <c r="D2371" s="1">
        <v>162.61000000000001</v>
      </c>
      <c r="E2371" s="3">
        <f t="shared" ref="E2371:E2434" si="75">(D2371-D2370)/D2370</f>
        <v>6.1254795198614591E-3</v>
      </c>
    </row>
    <row r="2372" spans="1:5" x14ac:dyDescent="0.35">
      <c r="A2372" s="2">
        <v>45090</v>
      </c>
      <c r="B2372" s="4">
        <v>5971.85</v>
      </c>
      <c r="C2372" s="3">
        <f t="shared" si="74"/>
        <v>-2.7267174329111802E-2</v>
      </c>
      <c r="D2372" s="1">
        <v>163.5</v>
      </c>
      <c r="E2372" s="3">
        <f t="shared" si="75"/>
        <v>5.4732181292662585E-3</v>
      </c>
    </row>
    <row r="2373" spans="1:5" x14ac:dyDescent="0.35">
      <c r="A2373" s="2">
        <v>45091</v>
      </c>
      <c r="B2373" s="4">
        <v>5906.94</v>
      </c>
      <c r="C2373" s="3">
        <f t="shared" si="74"/>
        <v>-1.0869328600015198E-2</v>
      </c>
      <c r="D2373" s="1">
        <v>161.19999999999999</v>
      </c>
      <c r="E2373" s="3">
        <f t="shared" si="75"/>
        <v>-1.4067278287461843E-2</v>
      </c>
    </row>
    <row r="2374" spans="1:5" x14ac:dyDescent="0.35">
      <c r="A2374" s="2">
        <v>45092</v>
      </c>
      <c r="B2374" s="4">
        <v>6036.98</v>
      </c>
      <c r="C2374" s="3">
        <f t="shared" si="74"/>
        <v>2.2014782611639864E-2</v>
      </c>
      <c r="D2374" s="1">
        <v>168.2</v>
      </c>
      <c r="E2374" s="3">
        <f t="shared" si="75"/>
        <v>4.3424317617866005E-2</v>
      </c>
    </row>
    <row r="2375" spans="1:5" x14ac:dyDescent="0.35">
      <c r="A2375" s="2">
        <v>45093</v>
      </c>
      <c r="B2375" s="4">
        <v>6027.01</v>
      </c>
      <c r="C2375" s="3">
        <f t="shared" si="74"/>
        <v>-1.6514879956533476E-3</v>
      </c>
      <c r="D2375" s="1">
        <v>176.9</v>
      </c>
      <c r="E2375" s="3">
        <f t="shared" si="75"/>
        <v>5.1724137931034586E-2</v>
      </c>
    </row>
    <row r="2376" spans="1:5" x14ac:dyDescent="0.35">
      <c r="A2376" s="2">
        <v>45096</v>
      </c>
      <c r="B2376" s="4">
        <v>5812.58</v>
      </c>
      <c r="C2376" s="3">
        <f t="shared" si="74"/>
        <v>-3.5578172261204195E-2</v>
      </c>
      <c r="D2376" s="1">
        <v>174.9</v>
      </c>
      <c r="E2376" s="3">
        <f t="shared" si="75"/>
        <v>-1.1305822498586773E-2</v>
      </c>
    </row>
    <row r="2377" spans="1:5" x14ac:dyDescent="0.35">
      <c r="A2377" s="2">
        <v>45097</v>
      </c>
      <c r="B2377" s="4">
        <v>5782.75</v>
      </c>
      <c r="C2377" s="3">
        <f t="shared" si="74"/>
        <v>-5.1319723771543662E-3</v>
      </c>
      <c r="D2377" s="1">
        <v>166</v>
      </c>
      <c r="E2377" s="3">
        <f t="shared" si="75"/>
        <v>-5.0886220697541486E-2</v>
      </c>
    </row>
    <row r="2378" spans="1:5" x14ac:dyDescent="0.35">
      <c r="A2378" s="2">
        <v>45098</v>
      </c>
      <c r="B2378" s="4">
        <v>5717.28</v>
      </c>
      <c r="C2378" s="3">
        <f t="shared" si="74"/>
        <v>-1.1321603043534694E-2</v>
      </c>
      <c r="D2378" s="1">
        <v>158.9</v>
      </c>
      <c r="E2378" s="3">
        <f t="shared" si="75"/>
        <v>-4.2771084337349365E-2</v>
      </c>
    </row>
    <row r="2379" spans="1:5" x14ac:dyDescent="0.35">
      <c r="A2379" s="2">
        <v>45099</v>
      </c>
      <c r="B2379" s="4">
        <v>5955.28</v>
      </c>
      <c r="C2379" s="3">
        <f t="shared" si="74"/>
        <v>4.1628186830101027E-2</v>
      </c>
      <c r="D2379" s="1">
        <v>166.3</v>
      </c>
      <c r="E2379" s="3">
        <f t="shared" si="75"/>
        <v>4.6570169918187576E-2</v>
      </c>
    </row>
    <row r="2380" spans="1:5" x14ac:dyDescent="0.35">
      <c r="A2380" s="2">
        <v>45100</v>
      </c>
      <c r="B2380" s="4">
        <v>6120.76</v>
      </c>
      <c r="C2380" s="3">
        <f t="shared" si="74"/>
        <v>2.778710656761739E-2</v>
      </c>
      <c r="D2380" s="1">
        <v>168</v>
      </c>
      <c r="E2380" s="3">
        <f t="shared" si="75"/>
        <v>1.0222489476848999E-2</v>
      </c>
    </row>
    <row r="2381" spans="1:5" x14ac:dyDescent="0.35">
      <c r="A2381" s="2">
        <v>45103</v>
      </c>
      <c r="B2381" s="4">
        <v>6290.86</v>
      </c>
      <c r="C2381" s="3">
        <f t="shared" si="74"/>
        <v>2.7790666518536823E-2</v>
      </c>
      <c r="D2381" s="1">
        <v>172</v>
      </c>
      <c r="E2381" s="3">
        <f t="shared" si="75"/>
        <v>2.3809523809523808E-2</v>
      </c>
    </row>
    <row r="2382" spans="1:5" x14ac:dyDescent="0.35">
      <c r="A2382" s="2">
        <v>45104</v>
      </c>
      <c r="B2382" s="4">
        <v>6334.44</v>
      </c>
      <c r="C2382" s="3">
        <f t="shared" si="74"/>
        <v>6.9275107060083885E-3</v>
      </c>
      <c r="D2382" s="1">
        <v>170.5</v>
      </c>
      <c r="E2382" s="3">
        <f t="shared" si="75"/>
        <v>-8.7209302325581394E-3</v>
      </c>
    </row>
    <row r="2383" spans="1:5" x14ac:dyDescent="0.35">
      <c r="A2383" s="2">
        <v>45110</v>
      </c>
      <c r="B2383" s="4">
        <v>6597.82</v>
      </c>
      <c r="C2383" s="3">
        <f t="shared" si="74"/>
        <v>4.1579050397509511E-2</v>
      </c>
      <c r="D2383" s="1">
        <v>178.9</v>
      </c>
      <c r="E2383" s="3">
        <f t="shared" si="75"/>
        <v>4.9266862170088008E-2</v>
      </c>
    </row>
    <row r="2384" spans="1:5" x14ac:dyDescent="0.35">
      <c r="A2384" s="2">
        <v>45111</v>
      </c>
      <c r="B2384" s="4">
        <v>6593.83</v>
      </c>
      <c r="C2384" s="3">
        <f t="shared" si="74"/>
        <v>-6.0474520371877108E-4</v>
      </c>
      <c r="D2384" s="1">
        <v>176.4</v>
      </c>
      <c r="E2384" s="3">
        <f t="shared" si="75"/>
        <v>-1.397428731134712E-2</v>
      </c>
    </row>
    <row r="2385" spans="1:5" x14ac:dyDescent="0.35">
      <c r="A2385" s="2">
        <v>45112</v>
      </c>
      <c r="B2385" s="4">
        <v>6708.93</v>
      </c>
      <c r="C2385" s="3">
        <f t="shared" si="74"/>
        <v>1.7455712385669689E-2</v>
      </c>
      <c r="D2385" s="1">
        <v>180.6</v>
      </c>
      <c r="E2385" s="3">
        <f t="shared" si="75"/>
        <v>2.3809523809523746E-2</v>
      </c>
    </row>
    <row r="2386" spans="1:5" x14ac:dyDescent="0.35">
      <c r="A2386" s="2">
        <v>45113</v>
      </c>
      <c r="B2386" s="4">
        <v>6756.83</v>
      </c>
      <c r="C2386" s="3">
        <f t="shared" si="74"/>
        <v>7.139737633273806E-3</v>
      </c>
      <c r="D2386" s="1">
        <v>183.2</v>
      </c>
      <c r="E2386" s="3">
        <f t="shared" si="75"/>
        <v>1.4396456256921342E-2</v>
      </c>
    </row>
    <row r="2387" spans="1:5" x14ac:dyDescent="0.35">
      <c r="A2387" s="2">
        <v>45114</v>
      </c>
      <c r="B2387" s="4">
        <v>6817.68</v>
      </c>
      <c r="C2387" s="3">
        <f t="shared" si="74"/>
        <v>9.0057023781862748E-3</v>
      </c>
      <c r="D2387" s="1">
        <v>181.2</v>
      </c>
      <c r="E2387" s="3">
        <f t="shared" si="75"/>
        <v>-1.0917030567685591E-2</v>
      </c>
    </row>
    <row r="2388" spans="1:5" x14ac:dyDescent="0.35">
      <c r="A2388" s="2">
        <v>45117</v>
      </c>
      <c r="B2388" s="4">
        <v>6930.08</v>
      </c>
      <c r="C2388" s="3">
        <f t="shared" si="74"/>
        <v>1.6486546743173576E-2</v>
      </c>
      <c r="D2388" s="1">
        <v>185.4</v>
      </c>
      <c r="E2388" s="3">
        <f t="shared" si="75"/>
        <v>2.3178807947019962E-2</v>
      </c>
    </row>
    <row r="2389" spans="1:5" x14ac:dyDescent="0.35">
      <c r="A2389" s="2">
        <v>45118</v>
      </c>
      <c r="B2389" s="4">
        <v>7019.9</v>
      </c>
      <c r="C2389" s="3">
        <f t="shared" si="74"/>
        <v>1.2960889340382753E-2</v>
      </c>
      <c r="D2389" s="1">
        <v>185.7</v>
      </c>
      <c r="E2389" s="3">
        <f t="shared" si="75"/>
        <v>1.6181229773461862E-3</v>
      </c>
    </row>
    <row r="2390" spans="1:5" x14ac:dyDescent="0.35">
      <c r="A2390" s="2">
        <v>45119</v>
      </c>
      <c r="B2390" s="4">
        <v>7002.67</v>
      </c>
      <c r="C2390" s="3">
        <f t="shared" si="74"/>
        <v>-2.4544509181041846E-3</v>
      </c>
      <c r="D2390" s="1">
        <v>186.5</v>
      </c>
      <c r="E2390" s="3">
        <f t="shared" si="75"/>
        <v>4.3080236941303793E-3</v>
      </c>
    </row>
    <row r="2391" spans="1:5" x14ac:dyDescent="0.35">
      <c r="A2391" s="2">
        <v>45120</v>
      </c>
      <c r="B2391" s="4">
        <v>7034.98</v>
      </c>
      <c r="C2391" s="3">
        <f t="shared" si="74"/>
        <v>4.6139543916819568E-3</v>
      </c>
      <c r="D2391" s="1">
        <v>184</v>
      </c>
      <c r="E2391" s="3">
        <f t="shared" si="75"/>
        <v>-1.3404825737265416E-2</v>
      </c>
    </row>
    <row r="2392" spans="1:5" x14ac:dyDescent="0.35">
      <c r="A2392" s="2">
        <v>45121</v>
      </c>
      <c r="B2392" s="4">
        <v>7109.98</v>
      </c>
      <c r="C2392" s="3">
        <f t="shared" si="74"/>
        <v>1.0661011118723864E-2</v>
      </c>
      <c r="D2392" s="1">
        <v>184.8</v>
      </c>
      <c r="E2392" s="3">
        <f t="shared" si="75"/>
        <v>4.3478260869565834E-3</v>
      </c>
    </row>
    <row r="2393" spans="1:5" x14ac:dyDescent="0.35">
      <c r="A2393" s="2">
        <v>45124</v>
      </c>
      <c r="B2393" s="4">
        <v>7289.34</v>
      </c>
      <c r="C2393" s="3">
        <f t="shared" si="74"/>
        <v>2.5226512592159273E-2</v>
      </c>
      <c r="D2393" s="1">
        <v>194.6</v>
      </c>
      <c r="E2393" s="3">
        <f t="shared" si="75"/>
        <v>5.3030303030302935E-2</v>
      </c>
    </row>
    <row r="2394" spans="1:5" x14ac:dyDescent="0.35">
      <c r="A2394" s="2">
        <v>45125</v>
      </c>
      <c r="B2394" s="4">
        <v>7054.26</v>
      </c>
      <c r="C2394" s="3">
        <f t="shared" si="74"/>
        <v>-3.2249833318242792E-2</v>
      </c>
      <c r="D2394" s="1">
        <v>199.4</v>
      </c>
      <c r="E2394" s="3">
        <f t="shared" si="75"/>
        <v>2.4665981500513932E-2</v>
      </c>
    </row>
    <row r="2395" spans="1:5" x14ac:dyDescent="0.35">
      <c r="A2395" s="2">
        <v>45126</v>
      </c>
      <c r="B2395" s="4">
        <v>7266.49</v>
      </c>
      <c r="C2395" s="3">
        <f t="shared" si="74"/>
        <v>3.0085366856339227E-2</v>
      </c>
      <c r="D2395" s="1">
        <v>199.9</v>
      </c>
      <c r="E2395" s="3">
        <f t="shared" si="75"/>
        <v>2.5075225677031092E-3</v>
      </c>
    </row>
    <row r="2396" spans="1:5" x14ac:dyDescent="0.35">
      <c r="A2396" s="2">
        <v>45127</v>
      </c>
      <c r="B2396" s="4">
        <v>7400.64</v>
      </c>
      <c r="C2396" s="3">
        <f t="shared" si="74"/>
        <v>1.8461458007924123E-2</v>
      </c>
      <c r="D2396" s="1">
        <v>201.6</v>
      </c>
      <c r="E2396" s="3">
        <f t="shared" si="75"/>
        <v>8.5042521260629746E-3</v>
      </c>
    </row>
    <row r="2397" spans="1:5" x14ac:dyDescent="0.35">
      <c r="A2397" s="2">
        <v>45128</v>
      </c>
      <c r="B2397" s="4">
        <v>7427.87</v>
      </c>
      <c r="C2397" s="3">
        <f t="shared" si="74"/>
        <v>3.6794115103558019E-3</v>
      </c>
      <c r="D2397" s="1">
        <v>203</v>
      </c>
      <c r="E2397" s="3">
        <f t="shared" si="75"/>
        <v>6.9444444444444727E-3</v>
      </c>
    </row>
    <row r="2398" spans="1:5" x14ac:dyDescent="0.35">
      <c r="A2398" s="2">
        <v>45131</v>
      </c>
      <c r="B2398" s="4">
        <v>7466.22</v>
      </c>
      <c r="C2398" s="3">
        <f t="shared" si="74"/>
        <v>5.1629875051664026E-3</v>
      </c>
      <c r="D2398" s="1">
        <v>198.3</v>
      </c>
      <c r="E2398" s="3">
        <f t="shared" si="75"/>
        <v>-2.3152709359605856E-2</v>
      </c>
    </row>
    <row r="2399" spans="1:5" x14ac:dyDescent="0.35">
      <c r="A2399" s="2">
        <v>45132</v>
      </c>
      <c r="B2399" s="4">
        <v>7361.23</v>
      </c>
      <c r="C2399" s="3">
        <f t="shared" si="74"/>
        <v>-1.4062001923329435E-2</v>
      </c>
      <c r="D2399" s="1">
        <v>194.2</v>
      </c>
      <c r="E2399" s="3">
        <f t="shared" si="75"/>
        <v>-2.0675743822491287E-2</v>
      </c>
    </row>
    <row r="2400" spans="1:5" x14ac:dyDescent="0.35">
      <c r="A2400" s="2">
        <v>45133</v>
      </c>
      <c r="B2400" s="4">
        <v>7509.31</v>
      </c>
      <c r="C2400" s="3">
        <f t="shared" si="74"/>
        <v>2.0116203406224345E-2</v>
      </c>
      <c r="D2400" s="1">
        <v>203.5</v>
      </c>
      <c r="E2400" s="3">
        <f t="shared" si="75"/>
        <v>4.7888774459320348E-2</v>
      </c>
    </row>
    <row r="2401" spans="1:5" x14ac:dyDescent="0.35">
      <c r="A2401" s="2">
        <v>45134</v>
      </c>
      <c r="B2401" s="4">
        <v>7638.78</v>
      </c>
      <c r="C2401" s="3">
        <f t="shared" si="74"/>
        <v>1.7241264510321101E-2</v>
      </c>
      <c r="D2401" s="1">
        <v>204</v>
      </c>
      <c r="E2401" s="3">
        <f t="shared" si="75"/>
        <v>2.4570024570024569E-3</v>
      </c>
    </row>
    <row r="2402" spans="1:5" x14ac:dyDescent="0.35">
      <c r="A2402" s="2">
        <v>45135</v>
      </c>
      <c r="B2402" s="4">
        <v>7842.69</v>
      </c>
      <c r="C2402" s="3">
        <f t="shared" si="74"/>
        <v>2.6694053238867969E-2</v>
      </c>
      <c r="D2402" s="1">
        <v>217.2</v>
      </c>
      <c r="E2402" s="3">
        <f t="shared" si="75"/>
        <v>6.4705882352941127E-2</v>
      </c>
    </row>
    <row r="2403" spans="1:5" x14ac:dyDescent="0.35">
      <c r="A2403" s="2">
        <v>45138</v>
      </c>
      <c r="B2403" s="4">
        <v>8009.28</v>
      </c>
      <c r="C2403" s="3">
        <f t="shared" si="74"/>
        <v>2.1241436292904623E-2</v>
      </c>
      <c r="D2403" s="1">
        <v>216.1</v>
      </c>
      <c r="E2403" s="3">
        <f t="shared" si="75"/>
        <v>-5.0644567219152595E-3</v>
      </c>
    </row>
    <row r="2404" spans="1:5" x14ac:dyDescent="0.35">
      <c r="A2404" s="2">
        <v>45139</v>
      </c>
      <c r="B2404" s="4">
        <v>7966.36</v>
      </c>
      <c r="C2404" s="3">
        <f t="shared" si="74"/>
        <v>-5.3587838107795049E-3</v>
      </c>
      <c r="D2404" s="1">
        <v>214.8</v>
      </c>
      <c r="E2404" s="3">
        <f t="shared" si="75"/>
        <v>-6.015733456732915E-3</v>
      </c>
    </row>
    <row r="2405" spans="1:5" x14ac:dyDescent="0.35">
      <c r="A2405" s="2">
        <v>45140</v>
      </c>
      <c r="B2405" s="4">
        <v>8067.36</v>
      </c>
      <c r="C2405" s="3">
        <f t="shared" si="74"/>
        <v>1.2678312303235104E-2</v>
      </c>
      <c r="D2405" s="1">
        <v>220.2</v>
      </c>
      <c r="E2405" s="3">
        <f t="shared" si="75"/>
        <v>2.5139664804469167E-2</v>
      </c>
    </row>
    <row r="2406" spans="1:5" x14ac:dyDescent="0.35">
      <c r="A2406" s="2">
        <v>45141</v>
      </c>
      <c r="B2406" s="4">
        <v>8051.07</v>
      </c>
      <c r="C2406" s="3">
        <f t="shared" si="74"/>
        <v>-2.0192479324091109E-3</v>
      </c>
      <c r="D2406" s="1">
        <v>228.3</v>
      </c>
      <c r="E2406" s="3">
        <f t="shared" si="75"/>
        <v>3.6784741144414275E-2</v>
      </c>
    </row>
    <row r="2407" spans="1:5" x14ac:dyDescent="0.35">
      <c r="A2407" s="2">
        <v>45142</v>
      </c>
      <c r="B2407" s="4">
        <v>8232.8700000000008</v>
      </c>
      <c r="C2407" s="3">
        <f t="shared" si="74"/>
        <v>2.2580849501991795E-2</v>
      </c>
      <c r="D2407" s="1">
        <v>230.8</v>
      </c>
      <c r="E2407" s="3">
        <f t="shared" si="75"/>
        <v>1.0950503723171265E-2</v>
      </c>
    </row>
    <row r="2408" spans="1:5" x14ac:dyDescent="0.35">
      <c r="A2408" s="2">
        <v>45145</v>
      </c>
      <c r="B2408" s="4">
        <v>8319.86</v>
      </c>
      <c r="C2408" s="3">
        <f t="shared" si="74"/>
        <v>1.0566181659615636E-2</v>
      </c>
      <c r="D2408" s="1">
        <v>227.7</v>
      </c>
      <c r="E2408" s="3">
        <f t="shared" si="75"/>
        <v>-1.3431542461005298E-2</v>
      </c>
    </row>
    <row r="2409" spans="1:5" x14ac:dyDescent="0.35">
      <c r="A2409" s="2">
        <v>45146</v>
      </c>
      <c r="B2409" s="4">
        <v>8282.31</v>
      </c>
      <c r="C2409" s="3">
        <f t="shared" si="74"/>
        <v>-4.5132970987493883E-3</v>
      </c>
      <c r="D2409" s="1">
        <v>231.2</v>
      </c>
      <c r="E2409" s="3">
        <f t="shared" si="75"/>
        <v>1.5371102327624068E-2</v>
      </c>
    </row>
    <row r="2410" spans="1:5" x14ac:dyDescent="0.35">
      <c r="A2410" s="2">
        <v>45147</v>
      </c>
      <c r="B2410" s="4">
        <v>8459</v>
      </c>
      <c r="C2410" s="3">
        <f t="shared" si="74"/>
        <v>2.1333420265602292E-2</v>
      </c>
      <c r="D2410" s="1">
        <v>254.3</v>
      </c>
      <c r="E2410" s="3">
        <f t="shared" si="75"/>
        <v>9.9913494809688683E-2</v>
      </c>
    </row>
    <row r="2411" spans="1:5" x14ac:dyDescent="0.35">
      <c r="A2411" s="2">
        <v>45148</v>
      </c>
      <c r="B2411" s="4">
        <v>8268.43</v>
      </c>
      <c r="C2411" s="3">
        <f t="shared" si="74"/>
        <v>-2.2528667691216423E-2</v>
      </c>
      <c r="D2411" s="1">
        <v>266.7</v>
      </c>
      <c r="E2411" s="3">
        <f t="shared" si="75"/>
        <v>4.8761305544632233E-2</v>
      </c>
    </row>
    <row r="2412" spans="1:5" x14ac:dyDescent="0.35">
      <c r="A2412" s="2">
        <v>45149</v>
      </c>
      <c r="B2412" s="4">
        <v>8567.2000000000007</v>
      </c>
      <c r="C2412" s="3">
        <f t="shared" si="74"/>
        <v>3.6133824680138843E-2</v>
      </c>
      <c r="D2412" s="1">
        <v>272.7</v>
      </c>
      <c r="E2412" s="3">
        <f t="shared" si="75"/>
        <v>2.2497187851518562E-2</v>
      </c>
    </row>
    <row r="2413" spans="1:5" x14ac:dyDescent="0.35">
      <c r="A2413" s="2">
        <v>45152</v>
      </c>
      <c r="B2413" s="4">
        <v>8611.2900000000009</v>
      </c>
      <c r="C2413" s="3">
        <f t="shared" si="74"/>
        <v>5.1463722102904263E-3</v>
      </c>
      <c r="D2413" s="1">
        <v>272.5</v>
      </c>
      <c r="E2413" s="3">
        <f t="shared" si="75"/>
        <v>-7.3340667400069177E-4</v>
      </c>
    </row>
    <row r="2414" spans="1:5" x14ac:dyDescent="0.35">
      <c r="A2414" s="2">
        <v>45153</v>
      </c>
      <c r="B2414" s="4">
        <v>8580.44</v>
      </c>
      <c r="C2414" s="3">
        <f t="shared" si="74"/>
        <v>-3.5825062214836986E-3</v>
      </c>
      <c r="D2414" s="1">
        <v>259.3</v>
      </c>
      <c r="E2414" s="3">
        <f t="shared" si="75"/>
        <v>-4.8440366972477021E-2</v>
      </c>
    </row>
    <row r="2415" spans="1:5" x14ac:dyDescent="0.35">
      <c r="A2415" s="2">
        <v>45154</v>
      </c>
      <c r="B2415" s="4">
        <v>8571.35</v>
      </c>
      <c r="C2415" s="3">
        <f t="shared" si="74"/>
        <v>-1.0593862319415025E-3</v>
      </c>
      <c r="D2415" s="1">
        <v>256</v>
      </c>
      <c r="E2415" s="3">
        <f t="shared" si="75"/>
        <v>-1.2726571538758238E-2</v>
      </c>
    </row>
    <row r="2416" spans="1:5" x14ac:dyDescent="0.35">
      <c r="A2416" s="2">
        <v>45155</v>
      </c>
      <c r="B2416" s="4">
        <v>8704.2000000000007</v>
      </c>
      <c r="C2416" s="3">
        <f t="shared" si="74"/>
        <v>1.5499308743663525E-2</v>
      </c>
      <c r="D2416" s="1">
        <v>252.5</v>
      </c>
      <c r="E2416" s="3">
        <f t="shared" si="75"/>
        <v>-1.3671875E-2</v>
      </c>
    </row>
    <row r="2417" spans="1:5" x14ac:dyDescent="0.35">
      <c r="A2417" s="2">
        <v>45156</v>
      </c>
      <c r="B2417" s="4">
        <v>8467</v>
      </c>
      <c r="C2417" s="3">
        <f t="shared" si="74"/>
        <v>-2.7251212058546529E-2</v>
      </c>
      <c r="D2417" s="1">
        <v>235</v>
      </c>
      <c r="E2417" s="3">
        <f t="shared" si="75"/>
        <v>-6.9306930693069313E-2</v>
      </c>
    </row>
    <row r="2418" spans="1:5" x14ac:dyDescent="0.35">
      <c r="A2418" s="2">
        <v>45159</v>
      </c>
      <c r="B2418" s="4">
        <v>8779.6299999999992</v>
      </c>
      <c r="C2418" s="3">
        <f t="shared" si="74"/>
        <v>3.6923349474430045E-2</v>
      </c>
      <c r="D2418" s="1">
        <v>252.2</v>
      </c>
      <c r="E2418" s="3">
        <f t="shared" si="75"/>
        <v>7.3191489361702083E-2</v>
      </c>
    </row>
    <row r="2419" spans="1:5" x14ac:dyDescent="0.35">
      <c r="A2419" s="2">
        <v>45160</v>
      </c>
      <c r="B2419" s="4">
        <v>8783.9</v>
      </c>
      <c r="C2419" s="3">
        <f t="shared" si="74"/>
        <v>4.8635306954853872E-4</v>
      </c>
      <c r="D2419" s="1">
        <v>251</v>
      </c>
      <c r="E2419" s="3">
        <f t="shared" si="75"/>
        <v>-4.758128469468631E-3</v>
      </c>
    </row>
    <row r="2420" spans="1:5" x14ac:dyDescent="0.35">
      <c r="A2420" s="2">
        <v>45161</v>
      </c>
      <c r="B2420" s="4">
        <v>8636.39</v>
      </c>
      <c r="C2420" s="3">
        <f t="shared" si="74"/>
        <v>-1.6793223966575236E-2</v>
      </c>
      <c r="D2420" s="1">
        <v>243</v>
      </c>
      <c r="E2420" s="3">
        <f t="shared" si="75"/>
        <v>-3.1872509960159362E-2</v>
      </c>
    </row>
    <row r="2421" spans="1:5" x14ac:dyDescent="0.35">
      <c r="A2421" s="2">
        <v>45162</v>
      </c>
      <c r="B2421" s="4">
        <v>8477.06</v>
      </c>
      <c r="C2421" s="3">
        <f t="shared" si="74"/>
        <v>-1.8448680525080495E-2</v>
      </c>
      <c r="D2421" s="1">
        <v>240.1</v>
      </c>
      <c r="E2421" s="3">
        <f t="shared" si="75"/>
        <v>-1.1934156378600846E-2</v>
      </c>
    </row>
    <row r="2422" spans="1:5" x14ac:dyDescent="0.35">
      <c r="A2422" s="2">
        <v>45163</v>
      </c>
      <c r="B2422" s="4">
        <v>8703.2000000000007</v>
      </c>
      <c r="C2422" s="3">
        <f t="shared" si="74"/>
        <v>2.6676701592297476E-2</v>
      </c>
      <c r="D2422" s="1">
        <v>257</v>
      </c>
      <c r="E2422" s="3">
        <f t="shared" si="75"/>
        <v>7.0387338608912983E-2</v>
      </c>
    </row>
    <row r="2423" spans="1:5" x14ac:dyDescent="0.35">
      <c r="A2423" s="2">
        <v>45166</v>
      </c>
      <c r="B2423" s="4">
        <v>8947.98</v>
      </c>
      <c r="C2423" s="3">
        <f t="shared" si="74"/>
        <v>2.8125287250666285E-2</v>
      </c>
      <c r="D2423" s="1">
        <v>256</v>
      </c>
      <c r="E2423" s="3">
        <f t="shared" si="75"/>
        <v>-3.8910505836575876E-3</v>
      </c>
    </row>
    <row r="2424" spans="1:5" x14ac:dyDescent="0.35">
      <c r="A2424" s="2">
        <v>45167</v>
      </c>
      <c r="B2424" s="4">
        <v>8930.11</v>
      </c>
      <c r="C2424" s="3">
        <f t="shared" si="74"/>
        <v>-1.9970987865416531E-3</v>
      </c>
      <c r="D2424" s="1">
        <v>257.10000000000002</v>
      </c>
      <c r="E2424" s="3">
        <f t="shared" si="75"/>
        <v>4.2968750000000888E-3</v>
      </c>
    </row>
    <row r="2425" spans="1:5" x14ac:dyDescent="0.35">
      <c r="A2425" s="2">
        <v>45169</v>
      </c>
      <c r="B2425" s="4">
        <v>8990.92</v>
      </c>
      <c r="C2425" s="3">
        <f t="shared" si="74"/>
        <v>6.8095465789334607E-3</v>
      </c>
      <c r="D2425" s="1">
        <v>252.2</v>
      </c>
      <c r="E2425" s="3">
        <f t="shared" si="75"/>
        <v>-1.9058732010890835E-2</v>
      </c>
    </row>
    <row r="2426" spans="1:5" x14ac:dyDescent="0.35">
      <c r="A2426" s="2">
        <v>45170</v>
      </c>
      <c r="B2426" s="4">
        <v>9132.49</v>
      </c>
      <c r="C2426" s="3">
        <f t="shared" si="74"/>
        <v>1.5745885849279016E-2</v>
      </c>
      <c r="D2426" s="1">
        <v>259.2</v>
      </c>
      <c r="E2426" s="3">
        <f t="shared" si="75"/>
        <v>2.7755749405233943E-2</v>
      </c>
    </row>
    <row r="2427" spans="1:5" x14ac:dyDescent="0.35">
      <c r="A2427" s="2">
        <v>45173</v>
      </c>
      <c r="B2427" s="4">
        <v>9240.9</v>
      </c>
      <c r="C2427" s="3">
        <f t="shared" si="74"/>
        <v>1.1870804128994376E-2</v>
      </c>
      <c r="D2427" s="1">
        <v>262.39999999999998</v>
      </c>
      <c r="E2427" s="3">
        <f t="shared" si="75"/>
        <v>1.2345679012345635E-2</v>
      </c>
    </row>
    <row r="2428" spans="1:5" x14ac:dyDescent="0.35">
      <c r="A2428" s="2">
        <v>45174</v>
      </c>
      <c r="B2428" s="4">
        <v>9343.9500000000007</v>
      </c>
      <c r="C2428" s="3">
        <f t="shared" si="74"/>
        <v>1.1151511216440075E-2</v>
      </c>
      <c r="D2428" s="1">
        <v>264.2</v>
      </c>
      <c r="E2428" s="3">
        <f t="shared" si="75"/>
        <v>6.8597560975610199E-3</v>
      </c>
    </row>
    <row r="2429" spans="1:5" x14ac:dyDescent="0.35">
      <c r="A2429" s="2">
        <v>45175</v>
      </c>
      <c r="B2429" s="4">
        <v>9306.24</v>
      </c>
      <c r="C2429" s="3">
        <f t="shared" si="74"/>
        <v>-4.0357664585106883E-3</v>
      </c>
      <c r="D2429" s="1">
        <v>258.8</v>
      </c>
      <c r="E2429" s="3">
        <f t="shared" si="75"/>
        <v>-2.0439061317183867E-2</v>
      </c>
    </row>
    <row r="2430" spans="1:5" x14ac:dyDescent="0.35">
      <c r="A2430" s="2">
        <v>45176</v>
      </c>
      <c r="B2430" s="4">
        <v>9469.17</v>
      </c>
      <c r="C2430" s="3">
        <f t="shared" si="74"/>
        <v>1.7507607798638365E-2</v>
      </c>
      <c r="D2430" s="1">
        <v>273</v>
      </c>
      <c r="E2430" s="3">
        <f t="shared" si="75"/>
        <v>5.4868624420401808E-2</v>
      </c>
    </row>
    <row r="2431" spans="1:5" x14ac:dyDescent="0.35">
      <c r="A2431" s="2">
        <v>45177</v>
      </c>
      <c r="B2431" s="4">
        <v>9468.36</v>
      </c>
      <c r="C2431" s="3">
        <f t="shared" si="74"/>
        <v>-8.5540760172168279E-5</v>
      </c>
      <c r="D2431" s="1">
        <v>270</v>
      </c>
      <c r="E2431" s="3">
        <f t="shared" si="75"/>
        <v>-1.098901098901099E-2</v>
      </c>
    </row>
    <row r="2432" spans="1:5" x14ac:dyDescent="0.35">
      <c r="A2432" s="2">
        <v>45180</v>
      </c>
      <c r="B2432" s="4">
        <v>9282.5300000000007</v>
      </c>
      <c r="C2432" s="3">
        <f t="shared" si="74"/>
        <v>-1.9626418936331099E-2</v>
      </c>
      <c r="D2432" s="1">
        <v>270</v>
      </c>
      <c r="E2432" s="3">
        <f t="shared" si="75"/>
        <v>0</v>
      </c>
    </row>
    <row r="2433" spans="1:5" x14ac:dyDescent="0.35">
      <c r="A2433" s="2">
        <v>45181</v>
      </c>
      <c r="B2433" s="4">
        <v>9300.44</v>
      </c>
      <c r="C2433" s="3">
        <f t="shared" si="74"/>
        <v>1.9294308771423149E-3</v>
      </c>
      <c r="D2433" s="1">
        <v>270.5</v>
      </c>
      <c r="E2433" s="3">
        <f t="shared" si="75"/>
        <v>1.8518518518518519E-3</v>
      </c>
    </row>
    <row r="2434" spans="1:5" x14ac:dyDescent="0.35">
      <c r="A2434" s="2">
        <v>45182</v>
      </c>
      <c r="B2434" s="4">
        <v>9142.7999999999993</v>
      </c>
      <c r="C2434" s="3">
        <f t="shared" si="74"/>
        <v>-1.694973571142884E-2</v>
      </c>
      <c r="D2434" s="1">
        <v>270</v>
      </c>
      <c r="E2434" s="3">
        <f t="shared" si="75"/>
        <v>-1.8484288354898336E-3</v>
      </c>
    </row>
    <row r="2435" spans="1:5" x14ac:dyDescent="0.35">
      <c r="A2435" s="2">
        <v>45183</v>
      </c>
      <c r="B2435" s="4">
        <v>9228.58</v>
      </c>
      <c r="C2435" s="3">
        <f t="shared" ref="C2435:C2498" si="76">(B2435-B2434)/B2434</f>
        <v>9.3822461390384408E-3</v>
      </c>
      <c r="D2435" s="1">
        <v>273.89999999999998</v>
      </c>
      <c r="E2435" s="3">
        <f t="shared" ref="E2435:E2498" si="77">(D2435-D2434)/D2434</f>
        <v>1.4444444444444361E-2</v>
      </c>
    </row>
    <row r="2436" spans="1:5" x14ac:dyDescent="0.35">
      <c r="A2436" s="2">
        <v>45184</v>
      </c>
      <c r="B2436" s="4">
        <v>9118.27</v>
      </c>
      <c r="C2436" s="3">
        <f t="shared" si="76"/>
        <v>-1.1953084873295728E-2</v>
      </c>
      <c r="D2436" s="1">
        <v>270</v>
      </c>
      <c r="E2436" s="3">
        <f t="shared" si="77"/>
        <v>-1.4238773274917771E-2</v>
      </c>
    </row>
    <row r="2437" spans="1:5" x14ac:dyDescent="0.35">
      <c r="A2437" s="2">
        <v>45187</v>
      </c>
      <c r="B2437" s="4">
        <v>8786.58</v>
      </c>
      <c r="C2437" s="3">
        <f t="shared" si="76"/>
        <v>-3.637641789506129E-2</v>
      </c>
      <c r="D2437" s="1">
        <v>268</v>
      </c>
      <c r="E2437" s="3">
        <f t="shared" si="77"/>
        <v>-7.4074074074074077E-3</v>
      </c>
    </row>
    <row r="2438" spans="1:5" x14ac:dyDescent="0.35">
      <c r="A2438" s="2">
        <v>45188</v>
      </c>
      <c r="B2438" s="4">
        <v>8921.2000000000007</v>
      </c>
      <c r="C2438" s="3">
        <f t="shared" si="76"/>
        <v>1.5321091937932711E-2</v>
      </c>
      <c r="D2438" s="1">
        <v>276.10000000000002</v>
      </c>
      <c r="E2438" s="3">
        <f t="shared" si="77"/>
        <v>3.0223880597015012E-2</v>
      </c>
    </row>
    <row r="2439" spans="1:5" x14ac:dyDescent="0.35">
      <c r="A2439" s="2">
        <v>45189</v>
      </c>
      <c r="B2439" s="4">
        <v>8862.9599999999991</v>
      </c>
      <c r="C2439" s="3">
        <f t="shared" si="76"/>
        <v>-6.5282697394971074E-3</v>
      </c>
      <c r="D2439" s="1">
        <v>270</v>
      </c>
      <c r="E2439" s="3">
        <f t="shared" si="77"/>
        <v>-2.2093444404201457E-2</v>
      </c>
    </row>
    <row r="2440" spans="1:5" x14ac:dyDescent="0.35">
      <c r="A2440" s="2">
        <v>45190</v>
      </c>
      <c r="B2440" s="4">
        <v>9188.14</v>
      </c>
      <c r="C2440" s="3">
        <f t="shared" si="76"/>
        <v>3.6689774070965041E-2</v>
      </c>
      <c r="D2440" s="1">
        <v>275.7</v>
      </c>
      <c r="E2440" s="3">
        <f t="shared" si="77"/>
        <v>2.111111111111107E-2</v>
      </c>
    </row>
    <row r="2441" spans="1:5" x14ac:dyDescent="0.35">
      <c r="A2441" s="2">
        <v>45191</v>
      </c>
      <c r="B2441" s="4">
        <v>9280.7800000000007</v>
      </c>
      <c r="C2441" s="3">
        <f t="shared" si="76"/>
        <v>1.0082562956158836E-2</v>
      </c>
      <c r="D2441" s="1">
        <v>273.39999999999998</v>
      </c>
      <c r="E2441" s="3">
        <f t="shared" si="77"/>
        <v>-8.3424011606819427E-3</v>
      </c>
    </row>
    <row r="2442" spans="1:5" x14ac:dyDescent="0.35">
      <c r="A2442" s="2">
        <v>45194</v>
      </c>
      <c r="B2442" s="4">
        <v>9590.26</v>
      </c>
      <c r="C2442" s="3">
        <f t="shared" si="76"/>
        <v>3.3346335114074414E-2</v>
      </c>
      <c r="D2442" s="1">
        <v>277.7</v>
      </c>
      <c r="E2442" s="3">
        <f t="shared" si="77"/>
        <v>1.5727871250914453E-2</v>
      </c>
    </row>
    <row r="2443" spans="1:5" x14ac:dyDescent="0.35">
      <c r="A2443" s="2">
        <v>45195</v>
      </c>
      <c r="B2443" s="4">
        <v>9523.49</v>
      </c>
      <c r="C2443" s="3">
        <f t="shared" si="76"/>
        <v>-6.9622721386073403E-3</v>
      </c>
      <c r="D2443" s="1">
        <v>275.39999999999998</v>
      </c>
      <c r="E2443" s="3">
        <f t="shared" si="77"/>
        <v>-8.2823190493338545E-3</v>
      </c>
    </row>
    <row r="2444" spans="1:5" x14ac:dyDescent="0.35">
      <c r="A2444" s="2">
        <v>45196</v>
      </c>
      <c r="B2444" s="4">
        <v>9519.39</v>
      </c>
      <c r="C2444" s="3">
        <f t="shared" si="76"/>
        <v>-4.3051444375962633E-4</v>
      </c>
      <c r="D2444" s="1">
        <v>270</v>
      </c>
      <c r="E2444" s="3">
        <f t="shared" si="77"/>
        <v>-1.9607843137254822E-2</v>
      </c>
    </row>
    <row r="2445" spans="1:5" x14ac:dyDescent="0.35">
      <c r="A2445" s="2">
        <v>45197</v>
      </c>
      <c r="B2445" s="4">
        <v>9506.73</v>
      </c>
      <c r="C2445" s="3">
        <f t="shared" si="76"/>
        <v>-1.3299171480525387E-3</v>
      </c>
      <c r="D2445" s="1">
        <v>270</v>
      </c>
      <c r="E2445" s="3">
        <f t="shared" si="77"/>
        <v>0</v>
      </c>
    </row>
    <row r="2446" spans="1:5" x14ac:dyDescent="0.35">
      <c r="A2446" s="2">
        <v>45198</v>
      </c>
      <c r="B2446" s="4">
        <v>9627.92</v>
      </c>
      <c r="C2446" s="3">
        <f t="shared" si="76"/>
        <v>1.2747811287372263E-2</v>
      </c>
      <c r="D2446" s="1">
        <v>274.7</v>
      </c>
      <c r="E2446" s="3">
        <f t="shared" si="77"/>
        <v>1.7407407407407365E-2</v>
      </c>
    </row>
    <row r="2447" spans="1:5" x14ac:dyDescent="0.35">
      <c r="A2447" s="2">
        <v>45201</v>
      </c>
      <c r="B2447" s="4">
        <v>9802.52</v>
      </c>
      <c r="C2447" s="3">
        <f t="shared" si="76"/>
        <v>1.8134758078588144E-2</v>
      </c>
      <c r="D2447" s="1">
        <v>291.5</v>
      </c>
      <c r="E2447" s="3">
        <f t="shared" si="77"/>
        <v>6.1157626501638196E-2</v>
      </c>
    </row>
    <row r="2448" spans="1:5" x14ac:dyDescent="0.35">
      <c r="A2448" s="2">
        <v>45202</v>
      </c>
      <c r="B2448" s="4">
        <v>9853.5499999999993</v>
      </c>
      <c r="C2448" s="3">
        <f t="shared" si="76"/>
        <v>5.2058042217714255E-3</v>
      </c>
      <c r="D2448" s="1">
        <v>284.5</v>
      </c>
      <c r="E2448" s="3">
        <f t="shared" si="77"/>
        <v>-2.4013722126929673E-2</v>
      </c>
    </row>
    <row r="2449" spans="1:5" x14ac:dyDescent="0.35">
      <c r="A2449" s="2">
        <v>45203</v>
      </c>
      <c r="B2449" s="4">
        <v>9683.3700000000008</v>
      </c>
      <c r="C2449" s="3">
        <f t="shared" si="76"/>
        <v>-1.7270932811017194E-2</v>
      </c>
      <c r="D2449" s="1">
        <v>289.89999999999998</v>
      </c>
      <c r="E2449" s="3">
        <f t="shared" si="77"/>
        <v>1.8980667838312749E-2</v>
      </c>
    </row>
    <row r="2450" spans="1:5" x14ac:dyDescent="0.35">
      <c r="A2450" s="2">
        <v>45204</v>
      </c>
      <c r="B2450" s="4">
        <v>9840.11</v>
      </c>
      <c r="C2450" s="3">
        <f t="shared" si="76"/>
        <v>1.6186513579466627E-2</v>
      </c>
      <c r="D2450" s="1">
        <v>294.3</v>
      </c>
      <c r="E2450" s="3">
        <f t="shared" si="77"/>
        <v>1.5177647464643099E-2</v>
      </c>
    </row>
    <row r="2451" spans="1:5" x14ac:dyDescent="0.35">
      <c r="A2451" s="2">
        <v>45205</v>
      </c>
      <c r="B2451" s="4">
        <v>9836.24</v>
      </c>
      <c r="C2451" s="3">
        <f t="shared" si="76"/>
        <v>-3.9328828641151369E-4</v>
      </c>
      <c r="D2451" s="1">
        <v>310</v>
      </c>
      <c r="E2451" s="3">
        <f t="shared" si="77"/>
        <v>5.3346924906557895E-2</v>
      </c>
    </row>
    <row r="2452" spans="1:5" x14ac:dyDescent="0.35">
      <c r="A2452" s="2">
        <v>45208</v>
      </c>
      <c r="B2452" s="4">
        <v>9502.76</v>
      </c>
      <c r="C2452" s="3">
        <f t="shared" si="76"/>
        <v>-3.3903198783274864E-2</v>
      </c>
      <c r="D2452" s="1">
        <v>313</v>
      </c>
      <c r="E2452" s="3">
        <f t="shared" si="77"/>
        <v>9.6774193548387101E-3</v>
      </c>
    </row>
    <row r="2453" spans="1:5" x14ac:dyDescent="0.35">
      <c r="A2453" s="2">
        <v>45209</v>
      </c>
      <c r="B2453" s="4">
        <v>9795.6</v>
      </c>
      <c r="C2453" s="3">
        <f t="shared" si="76"/>
        <v>3.0816310208823555E-2</v>
      </c>
      <c r="D2453" s="1">
        <v>320</v>
      </c>
      <c r="E2453" s="3">
        <f t="shared" si="77"/>
        <v>2.2364217252396165E-2</v>
      </c>
    </row>
    <row r="2454" spans="1:5" x14ac:dyDescent="0.35">
      <c r="A2454" s="2">
        <v>45210</v>
      </c>
      <c r="B2454" s="4">
        <v>9650.01</v>
      </c>
      <c r="C2454" s="3">
        <f t="shared" si="76"/>
        <v>-1.4862795540855091E-2</v>
      </c>
      <c r="D2454" s="1">
        <v>320.60000000000002</v>
      </c>
      <c r="E2454" s="3">
        <f t="shared" si="77"/>
        <v>1.8750000000000711E-3</v>
      </c>
    </row>
    <row r="2455" spans="1:5" x14ac:dyDescent="0.35">
      <c r="A2455" s="2">
        <v>45211</v>
      </c>
      <c r="B2455" s="4">
        <v>9563.42</v>
      </c>
      <c r="C2455" s="3">
        <f t="shared" si="76"/>
        <v>-8.9730476963236459E-3</v>
      </c>
      <c r="D2455" s="1">
        <v>320</v>
      </c>
      <c r="E2455" s="3">
        <f t="shared" si="77"/>
        <v>-1.8714909544604575E-3</v>
      </c>
    </row>
    <row r="2456" spans="1:5" x14ac:dyDescent="0.35">
      <c r="A2456" s="2">
        <v>45212</v>
      </c>
      <c r="B2456" s="4">
        <v>9392.85</v>
      </c>
      <c r="C2456" s="3">
        <f t="shared" si="76"/>
        <v>-1.7835669666290899E-2</v>
      </c>
      <c r="D2456" s="1">
        <v>320</v>
      </c>
      <c r="E2456" s="3">
        <f t="shared" si="77"/>
        <v>0</v>
      </c>
    </row>
    <row r="2457" spans="1:5" x14ac:dyDescent="0.35">
      <c r="A2457" s="2">
        <v>45215</v>
      </c>
      <c r="B2457" s="4">
        <v>9181.3799999999992</v>
      </c>
      <c r="C2457" s="3">
        <f t="shared" si="76"/>
        <v>-2.2513933470671963E-2</v>
      </c>
      <c r="D2457" s="1">
        <v>319.7</v>
      </c>
      <c r="E2457" s="3">
        <f t="shared" si="77"/>
        <v>-9.3750000000003553E-4</v>
      </c>
    </row>
    <row r="2458" spans="1:5" x14ac:dyDescent="0.35">
      <c r="A2458" s="2">
        <v>45216</v>
      </c>
      <c r="B2458" s="4">
        <v>9401.56</v>
      </c>
      <c r="C2458" s="3">
        <f t="shared" si="76"/>
        <v>2.3981144446695409E-2</v>
      </c>
      <c r="D2458" s="1">
        <v>313</v>
      </c>
      <c r="E2458" s="3">
        <f t="shared" si="77"/>
        <v>-2.0957147325617733E-2</v>
      </c>
    </row>
    <row r="2459" spans="1:5" x14ac:dyDescent="0.35">
      <c r="A2459" s="2">
        <v>45217</v>
      </c>
      <c r="B2459" s="4">
        <v>9089.68</v>
      </c>
      <c r="C2459" s="3">
        <f t="shared" si="76"/>
        <v>-3.3173218061683295E-2</v>
      </c>
      <c r="D2459" s="1">
        <v>298</v>
      </c>
      <c r="E2459" s="3">
        <f t="shared" si="77"/>
        <v>-4.7923322683706068E-2</v>
      </c>
    </row>
    <row r="2460" spans="1:5" x14ac:dyDescent="0.35">
      <c r="A2460" s="2">
        <v>45218</v>
      </c>
      <c r="B2460" s="4">
        <v>9027.14</v>
      </c>
      <c r="C2460" s="3">
        <f t="shared" si="76"/>
        <v>-6.8803302206459273E-3</v>
      </c>
      <c r="D2460" s="1">
        <v>293.89999999999998</v>
      </c>
      <c r="E2460" s="3">
        <f t="shared" si="77"/>
        <v>-1.3758389261745043E-2</v>
      </c>
    </row>
    <row r="2461" spans="1:5" x14ac:dyDescent="0.35">
      <c r="A2461" s="2">
        <v>45219</v>
      </c>
      <c r="B2461" s="4">
        <v>8710.89</v>
      </c>
      <c r="C2461" s="3">
        <f t="shared" si="76"/>
        <v>-3.5033244194728343E-2</v>
      </c>
      <c r="D2461" s="1">
        <v>284.8</v>
      </c>
      <c r="E2461" s="3">
        <f t="shared" si="77"/>
        <v>-3.0962912555290802E-2</v>
      </c>
    </row>
    <row r="2462" spans="1:5" x14ac:dyDescent="0.35">
      <c r="A2462" s="2">
        <v>45222</v>
      </c>
      <c r="B2462" s="4">
        <v>8988</v>
      </c>
      <c r="C2462" s="3">
        <f t="shared" si="76"/>
        <v>3.1811904409308416E-2</v>
      </c>
      <c r="D2462" s="1">
        <v>290.39999999999998</v>
      </c>
      <c r="E2462" s="3">
        <f t="shared" si="77"/>
        <v>1.9662921348314485E-2</v>
      </c>
    </row>
    <row r="2463" spans="1:5" x14ac:dyDescent="0.35">
      <c r="A2463" s="2">
        <v>45223</v>
      </c>
      <c r="B2463" s="4">
        <v>9273.69</v>
      </c>
      <c r="C2463" s="3">
        <f t="shared" si="76"/>
        <v>3.1785714285714341E-2</v>
      </c>
      <c r="D2463" s="1">
        <v>301.5</v>
      </c>
      <c r="E2463" s="3">
        <f t="shared" si="77"/>
        <v>3.8223140495867849E-2</v>
      </c>
    </row>
    <row r="2464" spans="1:5" x14ac:dyDescent="0.35">
      <c r="A2464" s="2">
        <v>45224</v>
      </c>
      <c r="B2464" s="4">
        <v>8630.74</v>
      </c>
      <c r="C2464" s="3">
        <f t="shared" si="76"/>
        <v>-6.9330546955958278E-2</v>
      </c>
      <c r="D2464" s="1">
        <v>283.39999999999998</v>
      </c>
      <c r="E2464" s="3">
        <f t="shared" si="77"/>
        <v>-6.0033167495854141E-2</v>
      </c>
    </row>
    <row r="2465" spans="1:5" x14ac:dyDescent="0.35">
      <c r="A2465" s="2">
        <v>45225</v>
      </c>
      <c r="B2465" s="4">
        <v>8914.9500000000007</v>
      </c>
      <c r="C2465" s="3">
        <f t="shared" si="76"/>
        <v>3.2929968925028558E-2</v>
      </c>
      <c r="D2465" s="1">
        <v>277.7</v>
      </c>
      <c r="E2465" s="3">
        <f t="shared" si="77"/>
        <v>-2.0112914608327415E-2</v>
      </c>
    </row>
    <row r="2466" spans="1:5" x14ac:dyDescent="0.35">
      <c r="A2466" s="2">
        <v>45226</v>
      </c>
      <c r="B2466" s="4">
        <v>8968.76</v>
      </c>
      <c r="C2466" s="3">
        <f t="shared" si="76"/>
        <v>6.0359284123858783E-3</v>
      </c>
      <c r="D2466" s="1">
        <v>277.10000000000002</v>
      </c>
      <c r="E2466" s="3">
        <f t="shared" si="77"/>
        <v>-2.1606049693913068E-3</v>
      </c>
    </row>
    <row r="2467" spans="1:5" x14ac:dyDescent="0.35">
      <c r="A2467" s="2">
        <v>45229</v>
      </c>
      <c r="B2467" s="4">
        <v>8999.89</v>
      </c>
      <c r="C2467" s="3">
        <f t="shared" si="76"/>
        <v>3.4709368965162631E-3</v>
      </c>
      <c r="D2467" s="1">
        <v>278.8</v>
      </c>
      <c r="E2467" s="3">
        <f t="shared" si="77"/>
        <v>6.1349693251533327E-3</v>
      </c>
    </row>
    <row r="2468" spans="1:5" x14ac:dyDescent="0.35">
      <c r="A2468" s="2">
        <v>45230</v>
      </c>
      <c r="B2468" s="4">
        <v>8764.9</v>
      </c>
      <c r="C2468" s="3">
        <f t="shared" si="76"/>
        <v>-2.611031912612263E-2</v>
      </c>
      <c r="D2468" s="1">
        <v>272</v>
      </c>
      <c r="E2468" s="3">
        <f t="shared" si="77"/>
        <v>-2.4390243902439063E-2</v>
      </c>
    </row>
    <row r="2469" spans="1:5" x14ac:dyDescent="0.35">
      <c r="A2469" s="2">
        <v>45231</v>
      </c>
      <c r="B2469" s="4">
        <v>8743.5499999999993</v>
      </c>
      <c r="C2469" s="3">
        <f t="shared" si="76"/>
        <v>-2.4358520918664633E-3</v>
      </c>
      <c r="D2469" s="1">
        <v>275.89999999999998</v>
      </c>
      <c r="E2469" s="3">
        <f t="shared" si="77"/>
        <v>1.4338235294117563E-2</v>
      </c>
    </row>
    <row r="2470" spans="1:5" x14ac:dyDescent="0.35">
      <c r="A2470" s="2">
        <v>45232</v>
      </c>
      <c r="B2470" s="4">
        <v>8887.25</v>
      </c>
      <c r="C2470" s="3">
        <f t="shared" si="76"/>
        <v>1.6434972065122375E-2</v>
      </c>
      <c r="D2470" s="1">
        <v>289.5</v>
      </c>
      <c r="E2470" s="3">
        <f t="shared" si="77"/>
        <v>4.9293222181950071E-2</v>
      </c>
    </row>
    <row r="2471" spans="1:5" x14ac:dyDescent="0.35">
      <c r="A2471" s="2">
        <v>45233</v>
      </c>
      <c r="B2471" s="4">
        <v>8939.9699999999993</v>
      </c>
      <c r="C2471" s="3">
        <f t="shared" si="76"/>
        <v>5.9320937297813545E-3</v>
      </c>
      <c r="D2471" s="1">
        <v>286</v>
      </c>
      <c r="E2471" s="3">
        <f t="shared" si="77"/>
        <v>-1.2089810017271158E-2</v>
      </c>
    </row>
    <row r="2472" spans="1:5" x14ac:dyDescent="0.35">
      <c r="A2472" s="2">
        <v>45236</v>
      </c>
      <c r="B2472" s="4">
        <v>9129.0400000000009</v>
      </c>
      <c r="C2472" s="3">
        <f t="shared" si="76"/>
        <v>2.1148840544207816E-2</v>
      </c>
      <c r="D2472" s="1">
        <v>291</v>
      </c>
      <c r="E2472" s="3">
        <f t="shared" si="77"/>
        <v>1.7482517482517484E-2</v>
      </c>
    </row>
    <row r="2473" spans="1:5" x14ac:dyDescent="0.35">
      <c r="A2473" s="2">
        <v>45237</v>
      </c>
      <c r="B2473" s="4">
        <v>9117.58</v>
      </c>
      <c r="C2473" s="3">
        <f t="shared" si="76"/>
        <v>-1.2553346244513054E-3</v>
      </c>
      <c r="D2473" s="1">
        <v>296.25</v>
      </c>
      <c r="E2473" s="3">
        <f t="shared" si="77"/>
        <v>1.804123711340206E-2</v>
      </c>
    </row>
    <row r="2474" spans="1:5" x14ac:dyDescent="0.35">
      <c r="A2474" s="2">
        <v>45238</v>
      </c>
      <c r="B2474" s="4">
        <v>9146.5499999999993</v>
      </c>
      <c r="C2474" s="3">
        <f t="shared" si="76"/>
        <v>3.1773782078138436E-3</v>
      </c>
      <c r="D2474" s="1">
        <v>306.5</v>
      </c>
      <c r="E2474" s="3">
        <f t="shared" si="77"/>
        <v>3.4599156118143459E-2</v>
      </c>
    </row>
    <row r="2475" spans="1:5" x14ac:dyDescent="0.35">
      <c r="A2475" s="2">
        <v>45239</v>
      </c>
      <c r="B2475" s="4">
        <v>9122.5400000000009</v>
      </c>
      <c r="C2475" s="3">
        <f t="shared" si="76"/>
        <v>-2.625033482569756E-3</v>
      </c>
      <c r="D2475" s="1">
        <v>306</v>
      </c>
      <c r="E2475" s="3">
        <f t="shared" si="77"/>
        <v>-1.6313213703099511E-3</v>
      </c>
    </row>
    <row r="2476" spans="1:5" x14ac:dyDescent="0.35">
      <c r="A2476" s="2">
        <v>45240</v>
      </c>
      <c r="B2476" s="4">
        <v>9060.39</v>
      </c>
      <c r="C2476" s="3">
        <f t="shared" si="76"/>
        <v>-6.8127955591317166E-3</v>
      </c>
      <c r="D2476" s="1">
        <v>293.75</v>
      </c>
      <c r="E2476" s="3">
        <f t="shared" si="77"/>
        <v>-4.0032679738562088E-2</v>
      </c>
    </row>
    <row r="2477" spans="1:5" x14ac:dyDescent="0.35">
      <c r="A2477" s="2">
        <v>45243</v>
      </c>
      <c r="B2477" s="4">
        <v>8840.23</v>
      </c>
      <c r="C2477" s="3">
        <f t="shared" si="76"/>
        <v>-2.4299174759585391E-2</v>
      </c>
      <c r="D2477" s="1">
        <v>284</v>
      </c>
      <c r="E2477" s="3">
        <f t="shared" si="77"/>
        <v>-3.3191489361702124E-2</v>
      </c>
    </row>
    <row r="2478" spans="1:5" x14ac:dyDescent="0.35">
      <c r="A2478" s="2">
        <v>45244</v>
      </c>
      <c r="B2478" s="4">
        <v>8944.36</v>
      </c>
      <c r="C2478" s="3">
        <f t="shared" si="76"/>
        <v>1.1779105294771858E-2</v>
      </c>
      <c r="D2478" s="1">
        <v>287</v>
      </c>
      <c r="E2478" s="3">
        <f t="shared" si="77"/>
        <v>1.0563380281690141E-2</v>
      </c>
    </row>
    <row r="2479" spans="1:5" x14ac:dyDescent="0.35">
      <c r="A2479" s="2">
        <v>45245</v>
      </c>
      <c r="B2479" s="4">
        <v>8946.44</v>
      </c>
      <c r="C2479" s="3">
        <f t="shared" si="76"/>
        <v>2.325487793425049E-4</v>
      </c>
      <c r="D2479" s="1">
        <v>290.25</v>
      </c>
      <c r="E2479" s="3">
        <f t="shared" si="77"/>
        <v>1.1324041811846691E-2</v>
      </c>
    </row>
    <row r="2480" spans="1:5" x14ac:dyDescent="0.35">
      <c r="A2480" s="2">
        <v>45246</v>
      </c>
      <c r="B2480" s="4">
        <v>9062.81</v>
      </c>
      <c r="C2480" s="3">
        <f t="shared" si="76"/>
        <v>1.3007408533450062E-2</v>
      </c>
      <c r="D2480" s="1">
        <v>301.5</v>
      </c>
      <c r="E2480" s="3">
        <f t="shared" si="77"/>
        <v>3.875968992248062E-2</v>
      </c>
    </row>
    <row r="2481" spans="1:5" x14ac:dyDescent="0.35">
      <c r="A2481" s="2">
        <v>45247</v>
      </c>
      <c r="B2481" s="4">
        <v>9153.98</v>
      </c>
      <c r="C2481" s="3">
        <f t="shared" si="76"/>
        <v>1.0059793816708072E-2</v>
      </c>
      <c r="D2481" s="1">
        <v>308.25</v>
      </c>
      <c r="E2481" s="3">
        <f t="shared" si="77"/>
        <v>2.2388059701492536E-2</v>
      </c>
    </row>
    <row r="2482" spans="1:5" x14ac:dyDescent="0.35">
      <c r="A2482" s="2">
        <v>45250</v>
      </c>
      <c r="B2482" s="4">
        <v>9272.36</v>
      </c>
      <c r="C2482" s="3">
        <f t="shared" si="76"/>
        <v>1.2932079816648172E-2</v>
      </c>
      <c r="D2482" s="1">
        <v>304.25</v>
      </c>
      <c r="E2482" s="3">
        <f t="shared" si="77"/>
        <v>-1.2976480129764802E-2</v>
      </c>
    </row>
    <row r="2483" spans="1:5" x14ac:dyDescent="0.35">
      <c r="A2483" s="2">
        <v>45251</v>
      </c>
      <c r="B2483" s="4">
        <v>9382.99</v>
      </c>
      <c r="C2483" s="3">
        <f t="shared" si="76"/>
        <v>1.1931158841977575E-2</v>
      </c>
      <c r="D2483" s="1">
        <v>313.25</v>
      </c>
      <c r="E2483" s="3">
        <f t="shared" si="77"/>
        <v>2.9580936729663106E-2</v>
      </c>
    </row>
    <row r="2484" spans="1:5" x14ac:dyDescent="0.35">
      <c r="A2484" s="2">
        <v>45252</v>
      </c>
      <c r="B2484" s="4">
        <v>9339.7099999999991</v>
      </c>
      <c r="C2484" s="3">
        <f t="shared" si="76"/>
        <v>-4.6126021662605049E-3</v>
      </c>
      <c r="D2484" s="1">
        <v>309.5</v>
      </c>
      <c r="E2484" s="3">
        <f t="shared" si="77"/>
        <v>-1.1971268954509178E-2</v>
      </c>
    </row>
    <row r="2485" spans="1:5" x14ac:dyDescent="0.35">
      <c r="A2485" s="2">
        <v>45253</v>
      </c>
      <c r="B2485" s="4">
        <v>9259.4699999999993</v>
      </c>
      <c r="C2485" s="3">
        <f t="shared" si="76"/>
        <v>-8.5912731765761235E-3</v>
      </c>
      <c r="D2485" s="1">
        <v>309.5</v>
      </c>
      <c r="E2485" s="3">
        <f t="shared" si="77"/>
        <v>0</v>
      </c>
    </row>
    <row r="2486" spans="1:5" x14ac:dyDescent="0.35">
      <c r="A2486" s="2">
        <v>45254</v>
      </c>
      <c r="B2486" s="4">
        <v>9322.8799999999992</v>
      </c>
      <c r="C2486" s="3">
        <f t="shared" si="76"/>
        <v>6.8481241366946336E-3</v>
      </c>
      <c r="D2486" s="1">
        <v>316.5</v>
      </c>
      <c r="E2486" s="3">
        <f t="shared" si="77"/>
        <v>2.2617124394184167E-2</v>
      </c>
    </row>
    <row r="2487" spans="1:5" x14ac:dyDescent="0.35">
      <c r="A2487" s="2">
        <v>45257</v>
      </c>
      <c r="B2487" s="4">
        <v>9469.42</v>
      </c>
      <c r="C2487" s="3">
        <f t="shared" si="76"/>
        <v>1.5718318802773489E-2</v>
      </c>
      <c r="D2487" s="1">
        <v>320.5</v>
      </c>
      <c r="E2487" s="3">
        <f t="shared" si="77"/>
        <v>1.2638230647709321E-2</v>
      </c>
    </row>
    <row r="2488" spans="1:5" x14ac:dyDescent="0.35">
      <c r="A2488" s="2">
        <v>45258</v>
      </c>
      <c r="B2488" s="4">
        <v>9447.33</v>
      </c>
      <c r="C2488" s="3">
        <f t="shared" si="76"/>
        <v>-2.3327722289221667E-3</v>
      </c>
      <c r="D2488" s="1">
        <v>315.25</v>
      </c>
      <c r="E2488" s="3">
        <f t="shared" si="77"/>
        <v>-1.6380655226209049E-2</v>
      </c>
    </row>
    <row r="2489" spans="1:5" x14ac:dyDescent="0.35">
      <c r="A2489" s="2">
        <v>45259</v>
      </c>
      <c r="B2489" s="4">
        <v>9323.16</v>
      </c>
      <c r="C2489" s="3">
        <f t="shared" si="76"/>
        <v>-1.3143396070635839E-2</v>
      </c>
      <c r="D2489" s="1">
        <v>312</v>
      </c>
      <c r="E2489" s="3">
        <f t="shared" si="77"/>
        <v>-1.0309278350515464E-2</v>
      </c>
    </row>
    <row r="2490" spans="1:5" x14ac:dyDescent="0.35">
      <c r="A2490" s="2">
        <v>45260</v>
      </c>
      <c r="B2490" s="4">
        <v>9268.57</v>
      </c>
      <c r="C2490" s="3">
        <f t="shared" si="76"/>
        <v>-5.8553108602662773E-3</v>
      </c>
      <c r="D2490" s="1">
        <v>308</v>
      </c>
      <c r="E2490" s="3">
        <f t="shared" si="77"/>
        <v>-1.282051282051282E-2</v>
      </c>
    </row>
    <row r="2491" spans="1:5" x14ac:dyDescent="0.35">
      <c r="A2491" s="2">
        <v>45261</v>
      </c>
      <c r="B2491" s="4">
        <v>9329.44</v>
      </c>
      <c r="C2491" s="3">
        <f t="shared" si="76"/>
        <v>6.5673561293706365E-3</v>
      </c>
      <c r="D2491" s="1">
        <v>305.5</v>
      </c>
      <c r="E2491" s="3">
        <f t="shared" si="77"/>
        <v>-8.1168831168831161E-3</v>
      </c>
    </row>
    <row r="2492" spans="1:5" x14ac:dyDescent="0.35">
      <c r="A2492" s="2">
        <v>45264</v>
      </c>
      <c r="B2492" s="4">
        <v>9381.2900000000009</v>
      </c>
      <c r="C2492" s="3">
        <f t="shared" si="76"/>
        <v>5.5576754874891053E-3</v>
      </c>
      <c r="D2492" s="1">
        <v>307.75</v>
      </c>
      <c r="E2492" s="3">
        <f t="shared" si="77"/>
        <v>7.3649754500818331E-3</v>
      </c>
    </row>
    <row r="2493" spans="1:5" x14ac:dyDescent="0.35">
      <c r="A2493" s="2">
        <v>45265</v>
      </c>
      <c r="B2493" s="4">
        <v>9365.92</v>
      </c>
      <c r="C2493" s="3">
        <f t="shared" si="76"/>
        <v>-1.6383674313448148E-3</v>
      </c>
      <c r="D2493" s="1">
        <v>308.75</v>
      </c>
      <c r="E2493" s="3">
        <f t="shared" si="77"/>
        <v>3.249390739236393E-3</v>
      </c>
    </row>
    <row r="2494" spans="1:5" x14ac:dyDescent="0.35">
      <c r="A2494" s="2">
        <v>45266</v>
      </c>
      <c r="B2494" s="4">
        <v>9120.5499999999993</v>
      </c>
      <c r="C2494" s="3">
        <f t="shared" si="76"/>
        <v>-2.6198173804602303E-2</v>
      </c>
      <c r="D2494" s="1">
        <v>313</v>
      </c>
      <c r="E2494" s="3">
        <f t="shared" si="77"/>
        <v>1.3765182186234818E-2</v>
      </c>
    </row>
    <row r="2495" spans="1:5" x14ac:dyDescent="0.35">
      <c r="A2495" s="2">
        <v>45267</v>
      </c>
      <c r="B2495" s="4">
        <v>9246.1</v>
      </c>
      <c r="C2495" s="3">
        <f t="shared" si="76"/>
        <v>1.3765617205102883E-2</v>
      </c>
      <c r="D2495" s="1">
        <v>323.5</v>
      </c>
      <c r="E2495" s="3">
        <f t="shared" si="77"/>
        <v>3.3546325878594248E-2</v>
      </c>
    </row>
    <row r="2496" spans="1:5" x14ac:dyDescent="0.35">
      <c r="A2496" s="2">
        <v>45268</v>
      </c>
      <c r="B2496" s="4">
        <v>9195.5</v>
      </c>
      <c r="C2496" s="3">
        <f t="shared" si="76"/>
        <v>-5.4725776273239915E-3</v>
      </c>
      <c r="D2496" s="1">
        <v>321.75</v>
      </c>
      <c r="E2496" s="3">
        <f t="shared" si="77"/>
        <v>-5.4095826893353939E-3</v>
      </c>
    </row>
    <row r="2497" spans="1:5" x14ac:dyDescent="0.35">
      <c r="A2497" s="2">
        <v>45271</v>
      </c>
      <c r="B2497" s="4">
        <v>8965.9699999999993</v>
      </c>
      <c r="C2497" s="3">
        <f t="shared" si="76"/>
        <v>-2.496112228807576E-2</v>
      </c>
      <c r="D2497" s="1">
        <v>316.25</v>
      </c>
      <c r="E2497" s="3">
        <f t="shared" si="77"/>
        <v>-1.7094017094017096E-2</v>
      </c>
    </row>
    <row r="2498" spans="1:5" x14ac:dyDescent="0.35">
      <c r="A2498" s="2">
        <v>45272</v>
      </c>
      <c r="B2498" s="4">
        <v>8973.83</v>
      </c>
      <c r="C2498" s="3">
        <f t="shared" si="76"/>
        <v>8.7664803696650587E-4</v>
      </c>
      <c r="D2498" s="1">
        <v>310.5</v>
      </c>
      <c r="E2498" s="3">
        <f t="shared" si="77"/>
        <v>-1.8181818181818181E-2</v>
      </c>
    </row>
    <row r="2499" spans="1:5" x14ac:dyDescent="0.35">
      <c r="A2499" s="2">
        <v>45273</v>
      </c>
      <c r="B2499" s="4">
        <v>8698.5499999999993</v>
      </c>
      <c r="C2499" s="3">
        <f t="shared" ref="C2499:C2513" si="78">(B2499-B2498)/B2498</f>
        <v>-3.0675865266001325E-2</v>
      </c>
      <c r="D2499" s="1">
        <v>302</v>
      </c>
      <c r="E2499" s="3">
        <f t="shared" ref="E2499:E2513" si="79">(D2499-D2498)/D2498</f>
        <v>-2.7375201288244767E-2</v>
      </c>
    </row>
    <row r="2500" spans="1:5" x14ac:dyDescent="0.35">
      <c r="A2500" s="2">
        <v>45274</v>
      </c>
      <c r="B2500" s="4">
        <v>8987.49</v>
      </c>
      <c r="C2500" s="3">
        <f t="shared" si="78"/>
        <v>3.3217030424611063E-2</v>
      </c>
      <c r="D2500" s="1">
        <v>310.17</v>
      </c>
      <c r="E2500" s="3">
        <f t="shared" si="79"/>
        <v>2.7052980132450385E-2</v>
      </c>
    </row>
    <row r="2501" spans="1:5" x14ac:dyDescent="0.35">
      <c r="A2501" s="2">
        <v>45275</v>
      </c>
      <c r="B2501" s="4">
        <v>9169.02</v>
      </c>
      <c r="C2501" s="3">
        <f t="shared" si="78"/>
        <v>2.0198075324701407E-2</v>
      </c>
      <c r="D2501" s="1">
        <v>317.35000000000002</v>
      </c>
      <c r="E2501" s="3">
        <f t="shared" si="79"/>
        <v>2.3148595931263522E-2</v>
      </c>
    </row>
    <row r="2502" spans="1:5" x14ac:dyDescent="0.35">
      <c r="A2502" s="2">
        <v>45278</v>
      </c>
      <c r="B2502" s="4">
        <v>8923.4</v>
      </c>
      <c r="C2502" s="3">
        <f t="shared" si="78"/>
        <v>-2.6788031872544808E-2</v>
      </c>
      <c r="D2502" s="1">
        <v>314.87</v>
      </c>
      <c r="E2502" s="3">
        <f t="shared" si="79"/>
        <v>-7.8147156136758097E-3</v>
      </c>
    </row>
    <row r="2503" spans="1:5" x14ac:dyDescent="0.35">
      <c r="A2503" s="2">
        <v>45279</v>
      </c>
      <c r="B2503" s="4">
        <v>8859.26</v>
      </c>
      <c r="C2503" s="3">
        <f t="shared" si="78"/>
        <v>-7.1878431987806692E-3</v>
      </c>
      <c r="D2503" s="1">
        <v>302.25</v>
      </c>
      <c r="E2503" s="3">
        <f t="shared" si="79"/>
        <v>-4.0080033029504254E-2</v>
      </c>
    </row>
    <row r="2504" spans="1:5" x14ac:dyDescent="0.35">
      <c r="A2504" s="2">
        <v>45280</v>
      </c>
      <c r="B2504" s="4">
        <v>8758.8700000000008</v>
      </c>
      <c r="C2504" s="3">
        <f t="shared" si="78"/>
        <v>-1.1331646209728511E-2</v>
      </c>
      <c r="D2504" s="1">
        <v>304</v>
      </c>
      <c r="E2504" s="3">
        <f t="shared" si="79"/>
        <v>5.7899090157154673E-3</v>
      </c>
    </row>
    <row r="2505" spans="1:5" x14ac:dyDescent="0.35">
      <c r="A2505" s="2">
        <v>45281</v>
      </c>
      <c r="B2505" s="4">
        <v>8858.34</v>
      </c>
      <c r="C2505" s="3">
        <f t="shared" si="78"/>
        <v>1.1356487766115872E-2</v>
      </c>
      <c r="D2505" s="1">
        <v>309.25</v>
      </c>
      <c r="E2505" s="3">
        <f t="shared" si="79"/>
        <v>1.7269736842105265E-2</v>
      </c>
    </row>
    <row r="2506" spans="1:5" x14ac:dyDescent="0.35">
      <c r="A2506" s="2">
        <v>45282</v>
      </c>
      <c r="B2506" s="4">
        <v>8635.23</v>
      </c>
      <c r="C2506" s="3">
        <f t="shared" si="78"/>
        <v>-2.518643447869472E-2</v>
      </c>
      <c r="D2506" s="1">
        <v>309.5</v>
      </c>
      <c r="E2506" s="3">
        <f t="shared" si="79"/>
        <v>8.0840743734842356E-4</v>
      </c>
    </row>
    <row r="2507" spans="1:5" x14ac:dyDescent="0.35">
      <c r="A2507" s="2">
        <v>45285</v>
      </c>
      <c r="B2507" s="4">
        <v>8270.06</v>
      </c>
      <c r="C2507" s="3">
        <f t="shared" si="78"/>
        <v>-4.2288393013272384E-2</v>
      </c>
      <c r="D2507" s="1">
        <v>301</v>
      </c>
      <c r="E2507" s="3">
        <f t="shared" si="79"/>
        <v>-2.7463651050080775E-2</v>
      </c>
    </row>
    <row r="2508" spans="1:5" x14ac:dyDescent="0.35">
      <c r="A2508" s="2">
        <v>45286</v>
      </c>
      <c r="B2508" s="4">
        <v>8293.6</v>
      </c>
      <c r="C2508" s="3">
        <f t="shared" si="78"/>
        <v>2.8464122388472241E-3</v>
      </c>
      <c r="D2508" s="1">
        <v>303.75</v>
      </c>
      <c r="E2508" s="3">
        <f t="shared" si="79"/>
        <v>9.1362126245847185E-3</v>
      </c>
    </row>
    <row r="2509" spans="1:5" x14ac:dyDescent="0.35">
      <c r="A2509" s="2">
        <v>45287</v>
      </c>
      <c r="B2509" s="4">
        <v>8262.57</v>
      </c>
      <c r="C2509" s="3">
        <f t="shared" si="78"/>
        <v>-3.7414391820199495E-3</v>
      </c>
      <c r="D2509" s="1">
        <v>306</v>
      </c>
      <c r="E2509" s="3">
        <f t="shared" si="79"/>
        <v>7.4074074074074077E-3</v>
      </c>
    </row>
    <row r="2510" spans="1:5" x14ac:dyDescent="0.35">
      <c r="A2510" s="2">
        <v>45288</v>
      </c>
      <c r="B2510" s="4">
        <v>8439.86</v>
      </c>
      <c r="C2510" s="3">
        <f t="shared" si="78"/>
        <v>2.1457004297694409E-2</v>
      </c>
      <c r="D2510" s="1">
        <v>307.5</v>
      </c>
      <c r="E2510" s="3">
        <f t="shared" si="79"/>
        <v>4.9019607843137254E-3</v>
      </c>
    </row>
    <row r="2511" spans="1:5" x14ac:dyDescent="0.35">
      <c r="A2511" s="2">
        <v>45289</v>
      </c>
      <c r="B2511" s="4">
        <v>8576.81</v>
      </c>
      <c r="C2511" s="3">
        <f t="shared" si="78"/>
        <v>1.6226572478690273E-2</v>
      </c>
      <c r="D2511" s="1">
        <v>300.75</v>
      </c>
      <c r="E2511" s="3">
        <f t="shared" si="79"/>
        <v>-2.1951219512195121E-2</v>
      </c>
    </row>
    <row r="2512" spans="1:5" x14ac:dyDescent="0.35">
      <c r="A2512" s="2">
        <v>45293</v>
      </c>
      <c r="B2512" s="4">
        <v>8769.4500000000007</v>
      </c>
      <c r="C2512" s="3">
        <f t="shared" si="78"/>
        <v>2.246056517516434E-2</v>
      </c>
      <c r="D2512" s="1">
        <v>301</v>
      </c>
      <c r="E2512" s="3">
        <f t="shared" si="79"/>
        <v>8.3125519534497092E-4</v>
      </c>
    </row>
    <row r="2513" spans="1:5" x14ac:dyDescent="0.35">
      <c r="A2513" s="2">
        <v>45294</v>
      </c>
      <c r="B2513" s="4">
        <v>8688.02</v>
      </c>
      <c r="C2513" s="3">
        <f t="shared" si="78"/>
        <v>-9.2856450518561916E-3</v>
      </c>
      <c r="D2513" s="1">
        <v>294.5</v>
      </c>
      <c r="E2513" s="3">
        <f t="shared" si="79"/>
        <v>-2.1594684385382059E-2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F4CB-4DE7-4F25-B357-FA80849DB880}">
  <dimension ref="A1:O523"/>
  <sheetViews>
    <sheetView zoomScale="76" workbookViewId="0">
      <selection activeCell="I18" sqref="I18"/>
    </sheetView>
  </sheetViews>
  <sheetFormatPr defaultRowHeight="15.5" x14ac:dyDescent="0.35"/>
  <cols>
    <col min="1" max="1" width="11.1796875" style="1" bestFit="1" customWidth="1"/>
    <col min="2" max="2" width="8.453125" style="1" bestFit="1" customWidth="1"/>
    <col min="3" max="3" width="9.81640625" style="1" bestFit="1" customWidth="1"/>
    <col min="4" max="4" width="6.90625" style="1" bestFit="1" customWidth="1"/>
    <col min="5" max="5" width="7.90625" style="1" bestFit="1" customWidth="1"/>
    <col min="6" max="6" width="8.7265625" style="1"/>
    <col min="7" max="7" width="17.26953125" style="1" bestFit="1" customWidth="1"/>
    <col min="8" max="8" width="11.90625" style="1" bestFit="1" customWidth="1"/>
    <col min="9" max="9" width="13.6328125" style="1" bestFit="1" customWidth="1"/>
    <col min="10" max="11" width="11.90625" style="1" bestFit="1" customWidth="1"/>
    <col min="12" max="12" width="12.54296875" style="1" bestFit="1" customWidth="1"/>
    <col min="13" max="13" width="11.90625" style="1" bestFit="1" customWidth="1"/>
    <col min="14" max="14" width="12.54296875" style="1" bestFit="1" customWidth="1"/>
    <col min="15" max="15" width="12.08984375" style="1" bestFit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29</v>
      </c>
    </row>
    <row r="2" spans="1:15" ht="16" thickBot="1" x14ac:dyDescent="0.4">
      <c r="A2" s="2">
        <v>41644</v>
      </c>
      <c r="B2" s="1">
        <v>678.91</v>
      </c>
      <c r="C2" s="3"/>
      <c r="D2" s="1">
        <v>15.46</v>
      </c>
      <c r="E2" s="3"/>
    </row>
    <row r="3" spans="1:15" x14ac:dyDescent="0.35">
      <c r="A3" s="2">
        <v>41651</v>
      </c>
      <c r="B3" s="1">
        <v>657.29</v>
      </c>
      <c r="C3" s="3">
        <f t="shared" ref="C3:C66" si="0">(B3-B2)/B2</f>
        <v>-3.1845163571018256E-2</v>
      </c>
      <c r="D3" s="1">
        <v>14.18</v>
      </c>
      <c r="E3" s="3">
        <f t="shared" ref="E3:E66" si="1">(D3-D2)/D2</f>
        <v>-8.2794307891332533E-2</v>
      </c>
      <c r="G3" s="8" t="s">
        <v>28</v>
      </c>
      <c r="H3" s="8"/>
    </row>
    <row r="4" spans="1:15" x14ac:dyDescent="0.35">
      <c r="A4" s="2">
        <v>41658</v>
      </c>
      <c r="B4" s="1">
        <v>645.70000000000005</v>
      </c>
      <c r="C4" s="3">
        <f t="shared" si="0"/>
        <v>-1.7633008261193565E-2</v>
      </c>
      <c r="D4" s="1">
        <v>15.04</v>
      </c>
      <c r="E4" s="3">
        <f t="shared" si="1"/>
        <v>6.064880112834975E-2</v>
      </c>
      <c r="G4" s="1" t="s">
        <v>27</v>
      </c>
      <c r="H4" s="1">
        <v>0.55888867615519178</v>
      </c>
    </row>
    <row r="5" spans="1:15" x14ac:dyDescent="0.35">
      <c r="A5" s="2">
        <v>41665</v>
      </c>
      <c r="B5" s="1">
        <v>621.54999999999995</v>
      </c>
      <c r="C5" s="3">
        <f t="shared" si="0"/>
        <v>-3.7401269939600572E-2</v>
      </c>
      <c r="D5" s="1">
        <v>14.59</v>
      </c>
      <c r="E5" s="3">
        <f t="shared" si="1"/>
        <v>-2.99202127659574E-2</v>
      </c>
      <c r="G5" s="1" t="s">
        <v>26</v>
      </c>
      <c r="H5" s="1">
        <v>0.31235655233450277</v>
      </c>
    </row>
    <row r="6" spans="1:15" x14ac:dyDescent="0.35">
      <c r="A6" s="2">
        <v>41672</v>
      </c>
      <c r="B6" s="1">
        <v>648.02</v>
      </c>
      <c r="C6" s="3">
        <f t="shared" si="0"/>
        <v>4.2587080685383361E-2</v>
      </c>
      <c r="D6" s="1">
        <v>15.27</v>
      </c>
      <c r="E6" s="3">
        <f t="shared" si="1"/>
        <v>4.660726525017133E-2</v>
      </c>
      <c r="G6" s="1" t="s">
        <v>25</v>
      </c>
      <c r="H6" s="1">
        <v>0.31103161312898159</v>
      </c>
    </row>
    <row r="7" spans="1:15" x14ac:dyDescent="0.35">
      <c r="A7" s="2">
        <v>41679</v>
      </c>
      <c r="B7" s="1">
        <v>651.65</v>
      </c>
      <c r="C7" s="3">
        <f t="shared" si="0"/>
        <v>5.6016789605259024E-3</v>
      </c>
      <c r="D7" s="1">
        <v>15.01</v>
      </c>
      <c r="E7" s="3">
        <f t="shared" si="1"/>
        <v>-1.7026850032743929E-2</v>
      </c>
      <c r="G7" s="1" t="s">
        <v>13</v>
      </c>
      <c r="H7" s="1">
        <v>3.5520333787883482E-2</v>
      </c>
    </row>
    <row r="8" spans="1:15" ht="16" thickBot="1" x14ac:dyDescent="0.4">
      <c r="A8" s="2">
        <v>41686</v>
      </c>
      <c r="B8" s="1">
        <v>643.05999999999995</v>
      </c>
      <c r="C8" s="3">
        <f t="shared" si="0"/>
        <v>-1.3181922811325146E-2</v>
      </c>
      <c r="D8" s="1">
        <v>15.04</v>
      </c>
      <c r="E8" s="3">
        <f t="shared" si="1"/>
        <v>1.9986675549633153E-3</v>
      </c>
      <c r="G8" s="9" t="s">
        <v>24</v>
      </c>
      <c r="H8" s="9">
        <v>521</v>
      </c>
    </row>
    <row r="9" spans="1:15" x14ac:dyDescent="0.35">
      <c r="A9" s="2">
        <v>41693</v>
      </c>
      <c r="B9" s="1">
        <v>629.87</v>
      </c>
      <c r="C9" s="3">
        <f t="shared" si="0"/>
        <v>-2.0511305321431812E-2</v>
      </c>
      <c r="D9" s="1">
        <v>15.5</v>
      </c>
      <c r="E9" s="3">
        <f t="shared" si="1"/>
        <v>3.0585106382978781E-2</v>
      </c>
    </row>
    <row r="10" spans="1:15" ht="16" thickBot="1" x14ac:dyDescent="0.4">
      <c r="A10" s="2">
        <v>41700</v>
      </c>
      <c r="B10" s="1">
        <v>634.80999999999995</v>
      </c>
      <c r="C10" s="3">
        <f t="shared" si="0"/>
        <v>7.8428882150284041E-3</v>
      </c>
      <c r="D10" s="1">
        <v>16.25</v>
      </c>
      <c r="E10" s="3">
        <f t="shared" si="1"/>
        <v>4.8387096774193547E-2</v>
      </c>
      <c r="G10" s="1" t="s">
        <v>23</v>
      </c>
    </row>
    <row r="11" spans="1:15" x14ac:dyDescent="0.35">
      <c r="A11" s="2">
        <v>41707</v>
      </c>
      <c r="B11" s="1">
        <v>635.49</v>
      </c>
      <c r="C11" s="3">
        <f t="shared" si="0"/>
        <v>1.0711866542746078E-3</v>
      </c>
      <c r="D11" s="1">
        <v>16.8</v>
      </c>
      <c r="E11" s="3">
        <f t="shared" si="1"/>
        <v>3.3846153846153887E-2</v>
      </c>
      <c r="G11" s="10"/>
      <c r="H11" s="10" t="s">
        <v>22</v>
      </c>
      <c r="I11" s="10" t="s">
        <v>21</v>
      </c>
      <c r="J11" s="10" t="s">
        <v>20</v>
      </c>
      <c r="K11" s="10" t="s">
        <v>19</v>
      </c>
      <c r="L11" s="10" t="s">
        <v>18</v>
      </c>
    </row>
    <row r="12" spans="1:15" x14ac:dyDescent="0.35">
      <c r="A12" s="2">
        <v>41714</v>
      </c>
      <c r="B12" s="1">
        <v>646.89</v>
      </c>
      <c r="C12" s="3">
        <f t="shared" si="0"/>
        <v>1.7938913279516557E-2</v>
      </c>
      <c r="D12" s="1">
        <v>17.29</v>
      </c>
      <c r="E12" s="3">
        <f t="shared" si="1"/>
        <v>2.9166666666666573E-2</v>
      </c>
      <c r="G12" s="1" t="s">
        <v>17</v>
      </c>
      <c r="H12" s="1">
        <v>1</v>
      </c>
      <c r="I12" s="1">
        <v>0.29744641973652564</v>
      </c>
      <c r="J12" s="1">
        <v>0.29744641973652564</v>
      </c>
      <c r="K12" s="1">
        <v>235.7516111176071</v>
      </c>
      <c r="L12" s="1">
        <v>3.8974844870878956E-44</v>
      </c>
    </row>
    <row r="13" spans="1:15" x14ac:dyDescent="0.35">
      <c r="A13" s="2">
        <v>41721</v>
      </c>
      <c r="B13" s="1">
        <v>688.96</v>
      </c>
      <c r="C13" s="3">
        <f t="shared" si="0"/>
        <v>6.5034240751905351E-2</v>
      </c>
      <c r="D13" s="1">
        <v>18.14</v>
      </c>
      <c r="E13" s="3">
        <f t="shared" si="1"/>
        <v>4.9161364950838719E-2</v>
      </c>
      <c r="G13" s="1" t="s">
        <v>16</v>
      </c>
      <c r="H13" s="1">
        <v>519</v>
      </c>
      <c r="I13" s="1">
        <v>0.65481924433697891</v>
      </c>
      <c r="J13" s="1">
        <v>1.2616941124026569E-3</v>
      </c>
    </row>
    <row r="14" spans="1:15" ht="16" thickBot="1" x14ac:dyDescent="0.4">
      <c r="A14" s="2">
        <v>41728</v>
      </c>
      <c r="B14" s="1">
        <v>722.92</v>
      </c>
      <c r="C14" s="3">
        <f t="shared" si="0"/>
        <v>4.929168601950755E-2</v>
      </c>
      <c r="D14" s="1">
        <v>18.52</v>
      </c>
      <c r="E14" s="3">
        <f t="shared" si="1"/>
        <v>2.094818081587646E-2</v>
      </c>
      <c r="G14" s="9" t="s">
        <v>15</v>
      </c>
      <c r="H14" s="9">
        <v>520</v>
      </c>
      <c r="I14" s="9">
        <v>0.95226566407350455</v>
      </c>
      <c r="J14" s="9"/>
      <c r="K14" s="9"/>
      <c r="L14" s="9"/>
    </row>
    <row r="15" spans="1:15" ht="16" thickBot="1" x14ac:dyDescent="0.4">
      <c r="A15" s="2">
        <v>41735</v>
      </c>
      <c r="B15" s="1">
        <v>724.81</v>
      </c>
      <c r="C15" s="3">
        <f t="shared" si="0"/>
        <v>2.614397167044744E-3</v>
      </c>
      <c r="D15" s="1">
        <v>18.18</v>
      </c>
      <c r="E15" s="3">
        <f t="shared" si="1"/>
        <v>-1.8358531317494594E-2</v>
      </c>
    </row>
    <row r="16" spans="1:15" x14ac:dyDescent="0.35">
      <c r="A16" s="2">
        <v>41742</v>
      </c>
      <c r="B16" s="1">
        <v>732.6</v>
      </c>
      <c r="C16" s="3">
        <f t="shared" si="0"/>
        <v>1.074764421020692E-2</v>
      </c>
      <c r="D16" s="1">
        <v>18.309999999999999</v>
      </c>
      <c r="E16" s="3">
        <f t="shared" si="1"/>
        <v>7.1507150715070964E-3</v>
      </c>
      <c r="G16" s="10"/>
      <c r="H16" s="10" t="s">
        <v>14</v>
      </c>
      <c r="I16" s="10" t="s">
        <v>13</v>
      </c>
      <c r="J16" s="10" t="s">
        <v>12</v>
      </c>
      <c r="K16" s="10" t="s">
        <v>11</v>
      </c>
      <c r="L16" s="10" t="s">
        <v>10</v>
      </c>
      <c r="M16" s="10" t="s">
        <v>9</v>
      </c>
      <c r="N16" s="10" t="s">
        <v>8</v>
      </c>
      <c r="O16" s="10" t="s">
        <v>7</v>
      </c>
    </row>
    <row r="17" spans="1:15" x14ac:dyDescent="0.35">
      <c r="A17" s="2">
        <v>41749</v>
      </c>
      <c r="B17" s="1">
        <v>713.27</v>
      </c>
      <c r="C17" s="3">
        <f t="shared" si="0"/>
        <v>-2.638547638547644E-2</v>
      </c>
      <c r="D17" s="1">
        <v>17.96</v>
      </c>
      <c r="E17" s="3">
        <f t="shared" si="1"/>
        <v>-1.9115237575095461E-2</v>
      </c>
      <c r="G17" s="1" t="s">
        <v>6</v>
      </c>
      <c r="H17" s="1">
        <v>2.6825730138444782E-3</v>
      </c>
      <c r="I17" s="1">
        <v>1.5767154445539867E-3</v>
      </c>
      <c r="J17" s="1">
        <v>1.7013678803681098</v>
      </c>
      <c r="K17" s="1">
        <v>8.9472868105861442E-2</v>
      </c>
      <c r="L17" s="1">
        <v>-4.1495595185293485E-4</v>
      </c>
      <c r="M17" s="1">
        <v>5.7801019795418913E-3</v>
      </c>
      <c r="N17" s="1">
        <v>-4.1495595185293485E-4</v>
      </c>
      <c r="O17" s="1">
        <v>5.7801019795418913E-3</v>
      </c>
    </row>
    <row r="18" spans="1:15" ht="16" thickBot="1" x14ac:dyDescent="0.4">
      <c r="A18" s="2">
        <v>41756</v>
      </c>
      <c r="B18" s="1">
        <v>749.26</v>
      </c>
      <c r="C18" s="3">
        <f t="shared" si="0"/>
        <v>5.0457750921810832E-2</v>
      </c>
      <c r="D18" s="1">
        <v>18.52</v>
      </c>
      <c r="E18" s="3">
        <f t="shared" si="1"/>
        <v>3.1180400890868525E-2</v>
      </c>
      <c r="G18" s="9" t="s">
        <v>5</v>
      </c>
      <c r="H18" s="9">
        <v>0.71199901280114108</v>
      </c>
      <c r="I18" s="90">
        <v>4.6371597415718759E-2</v>
      </c>
      <c r="J18" s="9">
        <v>15.354204997902272</v>
      </c>
      <c r="K18" s="9">
        <v>3.8974844870878956E-44</v>
      </c>
      <c r="L18" s="9">
        <v>0.62089990758404245</v>
      </c>
      <c r="M18" s="9">
        <v>0.80309811801823971</v>
      </c>
      <c r="N18" s="9">
        <v>0.62089990758404245</v>
      </c>
      <c r="O18" s="9">
        <v>0.80309811801823971</v>
      </c>
    </row>
    <row r="19" spans="1:15" x14ac:dyDescent="0.35">
      <c r="A19" s="2">
        <v>41763</v>
      </c>
      <c r="B19" s="1">
        <v>753.64</v>
      </c>
      <c r="C19" s="3">
        <f t="shared" si="0"/>
        <v>5.8457678242532576E-3</v>
      </c>
      <c r="D19" s="1">
        <v>18.47</v>
      </c>
      <c r="E19" s="3">
        <f t="shared" si="1"/>
        <v>-2.6997840172786561E-3</v>
      </c>
    </row>
    <row r="20" spans="1:15" x14ac:dyDescent="0.35">
      <c r="A20" s="2">
        <v>41770</v>
      </c>
      <c r="B20" s="1">
        <v>748.39</v>
      </c>
      <c r="C20" s="3">
        <f t="shared" si="0"/>
        <v>-6.9661907542062527E-3</v>
      </c>
      <c r="D20" s="1">
        <v>18.05</v>
      </c>
      <c r="E20" s="3">
        <f t="shared" si="1"/>
        <v>-2.2739577693557021E-2</v>
      </c>
    </row>
    <row r="21" spans="1:15" x14ac:dyDescent="0.35">
      <c r="A21" s="2">
        <v>41777</v>
      </c>
      <c r="B21" s="1">
        <v>777.23</v>
      </c>
      <c r="C21" s="3">
        <f t="shared" si="0"/>
        <v>3.8536057403225632E-2</v>
      </c>
      <c r="D21" s="1">
        <v>18</v>
      </c>
      <c r="E21" s="3">
        <f t="shared" si="1"/>
        <v>-2.7700831024931143E-3</v>
      </c>
    </row>
    <row r="22" spans="1:15" x14ac:dyDescent="0.35">
      <c r="A22" s="2">
        <v>41784</v>
      </c>
      <c r="B22" s="1">
        <v>788.62</v>
      </c>
      <c r="C22" s="3">
        <f t="shared" si="0"/>
        <v>1.4654606744464298E-2</v>
      </c>
      <c r="D22" s="1">
        <v>17.600000000000001</v>
      </c>
      <c r="E22" s="3">
        <f t="shared" si="1"/>
        <v>-2.2222222222222143E-2</v>
      </c>
    </row>
    <row r="23" spans="1:15" x14ac:dyDescent="0.35">
      <c r="A23" s="2">
        <v>41791</v>
      </c>
      <c r="B23" s="1">
        <v>800.12</v>
      </c>
      <c r="C23" s="3">
        <f t="shared" si="0"/>
        <v>1.4582435139864574E-2</v>
      </c>
      <c r="D23" s="1">
        <v>18.63</v>
      </c>
      <c r="E23" s="3">
        <f t="shared" si="1"/>
        <v>5.8522727272727129E-2</v>
      </c>
    </row>
    <row r="24" spans="1:15" x14ac:dyDescent="0.35">
      <c r="A24" s="2">
        <v>41798</v>
      </c>
      <c r="B24" s="1">
        <v>786.38</v>
      </c>
      <c r="C24" s="3">
        <f t="shared" si="0"/>
        <v>-1.7172424136379556E-2</v>
      </c>
      <c r="D24" s="1">
        <v>18.59</v>
      </c>
      <c r="E24" s="3">
        <f t="shared" si="1"/>
        <v>-2.1470746108426812E-3</v>
      </c>
    </row>
    <row r="25" spans="1:15" x14ac:dyDescent="0.35">
      <c r="A25" s="2">
        <v>41805</v>
      </c>
      <c r="B25" s="1">
        <v>781.09</v>
      </c>
      <c r="C25" s="3">
        <f t="shared" si="0"/>
        <v>-6.7270276456674431E-3</v>
      </c>
      <c r="D25" s="1">
        <v>18.84</v>
      </c>
      <c r="E25" s="3">
        <f t="shared" si="1"/>
        <v>1.3448090371167294E-2</v>
      </c>
    </row>
    <row r="26" spans="1:15" x14ac:dyDescent="0.35">
      <c r="A26" s="2">
        <v>41812</v>
      </c>
      <c r="B26" s="1">
        <v>782.22</v>
      </c>
      <c r="C26" s="3">
        <f t="shared" si="0"/>
        <v>1.4466962833988343E-3</v>
      </c>
      <c r="D26" s="1">
        <v>18.72</v>
      </c>
      <c r="E26" s="3">
        <f t="shared" si="1"/>
        <v>-6.3694267515924099E-3</v>
      </c>
    </row>
    <row r="27" spans="1:15" x14ac:dyDescent="0.35">
      <c r="A27" s="2">
        <v>41819</v>
      </c>
      <c r="B27" s="1">
        <v>773.9</v>
      </c>
      <c r="C27" s="3">
        <f t="shared" si="0"/>
        <v>-1.0636393853391693E-2</v>
      </c>
      <c r="D27" s="1">
        <v>18.7</v>
      </c>
      <c r="E27" s="3">
        <f t="shared" si="1"/>
        <v>-1.0683760683760457E-3</v>
      </c>
    </row>
    <row r="28" spans="1:15" x14ac:dyDescent="0.35">
      <c r="A28" s="2">
        <v>41826</v>
      </c>
      <c r="B28" s="1">
        <v>791.23</v>
      </c>
      <c r="C28" s="3">
        <f t="shared" si="0"/>
        <v>2.2393074040573772E-2</v>
      </c>
      <c r="D28" s="1">
        <v>19.18</v>
      </c>
      <c r="E28" s="3">
        <f t="shared" si="1"/>
        <v>2.5668449197860987E-2</v>
      </c>
    </row>
    <row r="29" spans="1:15" x14ac:dyDescent="0.35">
      <c r="A29" s="2">
        <v>41833</v>
      </c>
      <c r="B29" s="1">
        <v>818.81</v>
      </c>
      <c r="C29" s="3">
        <f t="shared" si="0"/>
        <v>3.485712119105687E-2</v>
      </c>
      <c r="D29" s="1">
        <v>20.18</v>
      </c>
      <c r="E29" s="3">
        <f t="shared" si="1"/>
        <v>5.213764337851929E-2</v>
      </c>
    </row>
    <row r="30" spans="1:15" x14ac:dyDescent="0.35">
      <c r="A30" s="2">
        <v>41840</v>
      </c>
      <c r="B30" s="1">
        <v>836.62</v>
      </c>
      <c r="C30" s="3">
        <f t="shared" si="0"/>
        <v>2.1751077783612877E-2</v>
      </c>
      <c r="D30" s="1">
        <v>19.829999999999998</v>
      </c>
      <c r="E30" s="3">
        <f t="shared" si="1"/>
        <v>-1.7343904856293429E-2</v>
      </c>
    </row>
    <row r="31" spans="1:15" x14ac:dyDescent="0.35">
      <c r="A31" s="2">
        <v>41847</v>
      </c>
      <c r="B31" s="1">
        <v>816.34</v>
      </c>
      <c r="C31" s="3">
        <f t="shared" si="0"/>
        <v>-2.4240395878654553E-2</v>
      </c>
      <c r="D31" s="1">
        <v>19.16</v>
      </c>
      <c r="E31" s="3">
        <f t="shared" si="1"/>
        <v>-3.3787191124558656E-2</v>
      </c>
    </row>
    <row r="32" spans="1:15" x14ac:dyDescent="0.35">
      <c r="A32" s="2">
        <v>41854</v>
      </c>
      <c r="B32" s="1">
        <v>789.33</v>
      </c>
      <c r="C32" s="3">
        <f t="shared" si="0"/>
        <v>-3.3086704069382841E-2</v>
      </c>
      <c r="D32" s="1">
        <v>20.21</v>
      </c>
      <c r="E32" s="3">
        <f t="shared" si="1"/>
        <v>5.4801670146137821E-2</v>
      </c>
    </row>
    <row r="33" spans="1:5" x14ac:dyDescent="0.35">
      <c r="A33" s="2">
        <v>41861</v>
      </c>
      <c r="B33" s="1">
        <v>765.45</v>
      </c>
      <c r="C33" s="3">
        <f t="shared" si="0"/>
        <v>-3.0253506138117128E-2</v>
      </c>
      <c r="D33" s="1">
        <v>20.25</v>
      </c>
      <c r="E33" s="3">
        <f t="shared" si="1"/>
        <v>1.9792182088074787E-3</v>
      </c>
    </row>
    <row r="34" spans="1:5" x14ac:dyDescent="0.35">
      <c r="A34" s="2">
        <v>41868</v>
      </c>
      <c r="B34" s="1">
        <v>787.05</v>
      </c>
      <c r="C34" s="3">
        <f t="shared" si="0"/>
        <v>2.8218694885361433E-2</v>
      </c>
      <c r="D34" s="1">
        <v>17.920000000000002</v>
      </c>
      <c r="E34" s="3">
        <f t="shared" si="1"/>
        <v>-0.11506172839506164</v>
      </c>
    </row>
    <row r="35" spans="1:5" x14ac:dyDescent="0.35">
      <c r="A35" s="2">
        <v>41875</v>
      </c>
      <c r="B35" s="1">
        <v>800.46</v>
      </c>
      <c r="C35" s="3">
        <f t="shared" si="0"/>
        <v>1.7038307604345444E-2</v>
      </c>
      <c r="D35" s="1">
        <v>19.41</v>
      </c>
      <c r="E35" s="3">
        <f t="shared" si="1"/>
        <v>8.3147321428571327E-2</v>
      </c>
    </row>
    <row r="36" spans="1:5" x14ac:dyDescent="0.35">
      <c r="A36" s="2">
        <v>41882</v>
      </c>
      <c r="B36" s="1">
        <v>818.56</v>
      </c>
      <c r="C36" s="3">
        <f t="shared" si="0"/>
        <v>2.2611998101091758E-2</v>
      </c>
      <c r="D36" s="1">
        <v>19.16</v>
      </c>
      <c r="E36" s="3">
        <f t="shared" si="1"/>
        <v>-1.287995878413189E-2</v>
      </c>
    </row>
    <row r="37" spans="1:5" x14ac:dyDescent="0.35">
      <c r="A37" s="2">
        <v>41889</v>
      </c>
      <c r="B37" s="1">
        <v>776.94</v>
      </c>
      <c r="C37" s="3">
        <f t="shared" si="0"/>
        <v>-5.0845387021110112E-2</v>
      </c>
      <c r="D37" s="1">
        <v>18.989999999999998</v>
      </c>
      <c r="E37" s="3">
        <f t="shared" si="1"/>
        <v>-8.8726513569938256E-3</v>
      </c>
    </row>
    <row r="38" spans="1:5" x14ac:dyDescent="0.35">
      <c r="A38" s="2">
        <v>41896</v>
      </c>
      <c r="B38" s="1">
        <v>767.98</v>
      </c>
      <c r="C38" s="3">
        <f t="shared" si="0"/>
        <v>-1.1532422066054053E-2</v>
      </c>
      <c r="D38" s="1">
        <v>18.34</v>
      </c>
      <c r="E38" s="3">
        <f t="shared" si="1"/>
        <v>-3.4228541337546006E-2</v>
      </c>
    </row>
    <row r="39" spans="1:5" x14ac:dyDescent="0.35">
      <c r="A39" s="2">
        <v>41903</v>
      </c>
      <c r="B39" s="1">
        <v>746.33</v>
      </c>
      <c r="C39" s="3">
        <f t="shared" si="0"/>
        <v>-2.8190838303080779E-2</v>
      </c>
      <c r="D39" s="1">
        <v>18.440000000000001</v>
      </c>
      <c r="E39" s="3">
        <f t="shared" si="1"/>
        <v>5.4525627044711786E-3</v>
      </c>
    </row>
    <row r="40" spans="1:5" x14ac:dyDescent="0.35">
      <c r="A40" s="2">
        <v>41910</v>
      </c>
      <c r="B40" s="1">
        <v>744.1</v>
      </c>
      <c r="C40" s="3">
        <f t="shared" si="0"/>
        <v>-2.987954390149154E-3</v>
      </c>
      <c r="D40" s="1">
        <v>18.28</v>
      </c>
      <c r="E40" s="3">
        <f t="shared" si="1"/>
        <v>-8.6767895878525018E-3</v>
      </c>
    </row>
    <row r="41" spans="1:5" x14ac:dyDescent="0.35">
      <c r="A41" s="2">
        <v>41917</v>
      </c>
      <c r="B41" s="1">
        <v>735.23</v>
      </c>
      <c r="C41" s="3">
        <f t="shared" si="0"/>
        <v>-1.1920440800967618E-2</v>
      </c>
      <c r="D41" s="1">
        <v>17.96</v>
      </c>
      <c r="E41" s="3">
        <f t="shared" si="1"/>
        <v>-1.7505470459518613E-2</v>
      </c>
    </row>
    <row r="42" spans="1:5" x14ac:dyDescent="0.35">
      <c r="A42" s="2">
        <v>41924</v>
      </c>
      <c r="B42" s="1">
        <v>754.9</v>
      </c>
      <c r="C42" s="3">
        <f t="shared" si="0"/>
        <v>2.6753532908069526E-2</v>
      </c>
      <c r="D42" s="1">
        <v>17.88</v>
      </c>
      <c r="E42" s="3">
        <f t="shared" si="1"/>
        <v>-4.4543429844099026E-3</v>
      </c>
    </row>
    <row r="43" spans="1:5" x14ac:dyDescent="0.35">
      <c r="A43" s="2">
        <v>41931</v>
      </c>
      <c r="B43" s="1">
        <v>792.1</v>
      </c>
      <c r="C43" s="3">
        <f t="shared" si="0"/>
        <v>4.9278050072857391E-2</v>
      </c>
      <c r="D43" s="1">
        <v>18.61</v>
      </c>
      <c r="E43" s="3">
        <f t="shared" si="1"/>
        <v>4.0827740492170049E-2</v>
      </c>
    </row>
    <row r="44" spans="1:5" x14ac:dyDescent="0.35">
      <c r="A44" s="2">
        <v>41938</v>
      </c>
      <c r="B44" s="1">
        <v>803.29</v>
      </c>
      <c r="C44" s="3">
        <f t="shared" si="0"/>
        <v>1.4127004166140563E-2</v>
      </c>
      <c r="D44" s="1">
        <v>19.54</v>
      </c>
      <c r="E44" s="3">
        <f t="shared" si="1"/>
        <v>4.9973132724341736E-2</v>
      </c>
    </row>
    <row r="45" spans="1:5" x14ac:dyDescent="0.35">
      <c r="A45" s="2">
        <v>41945</v>
      </c>
      <c r="B45" s="1">
        <v>779.03</v>
      </c>
      <c r="C45" s="3">
        <f t="shared" si="0"/>
        <v>-3.0200799213235558E-2</v>
      </c>
      <c r="D45" s="1">
        <v>18.649999999999999</v>
      </c>
      <c r="E45" s="3">
        <f t="shared" si="1"/>
        <v>-4.5547594677584471E-2</v>
      </c>
    </row>
    <row r="46" spans="1:5" x14ac:dyDescent="0.35">
      <c r="A46" s="2">
        <v>41952</v>
      </c>
      <c r="B46" s="1">
        <v>809.94</v>
      </c>
      <c r="C46" s="3">
        <f t="shared" si="0"/>
        <v>3.9677547719600123E-2</v>
      </c>
      <c r="D46" s="1">
        <v>19.23</v>
      </c>
      <c r="E46" s="3">
        <f t="shared" si="1"/>
        <v>3.1099195710455864E-2</v>
      </c>
    </row>
    <row r="47" spans="1:5" x14ac:dyDescent="0.35">
      <c r="A47" s="2">
        <v>41959</v>
      </c>
      <c r="B47" s="1">
        <v>829.56</v>
      </c>
      <c r="C47" s="3">
        <f t="shared" si="0"/>
        <v>2.4224016593821628E-2</v>
      </c>
      <c r="D47" s="1">
        <v>19.170000000000002</v>
      </c>
      <c r="E47" s="3">
        <f t="shared" si="1"/>
        <v>-3.120124804992133E-3</v>
      </c>
    </row>
    <row r="48" spans="1:5" x14ac:dyDescent="0.35">
      <c r="A48" s="2">
        <v>41966</v>
      </c>
      <c r="B48" s="1">
        <v>856.8</v>
      </c>
      <c r="C48" s="3">
        <f t="shared" si="0"/>
        <v>3.2836684507449747E-2</v>
      </c>
      <c r="D48" s="1">
        <v>19</v>
      </c>
      <c r="E48" s="3">
        <f t="shared" si="1"/>
        <v>-8.8680229525300823E-3</v>
      </c>
    </row>
    <row r="49" spans="1:5" x14ac:dyDescent="0.35">
      <c r="A49" s="2">
        <v>41973</v>
      </c>
      <c r="B49" s="1">
        <v>848.97</v>
      </c>
      <c r="C49" s="3">
        <f t="shared" si="0"/>
        <v>-9.1386554621847894E-3</v>
      </c>
      <c r="D49" s="1">
        <v>19.02</v>
      </c>
      <c r="E49" s="3">
        <f t="shared" si="1"/>
        <v>1.0526315789473461E-3</v>
      </c>
    </row>
    <row r="50" spans="1:5" x14ac:dyDescent="0.35">
      <c r="A50" s="2">
        <v>41980</v>
      </c>
      <c r="B50" s="1">
        <v>830.19</v>
      </c>
      <c r="C50" s="3">
        <f t="shared" si="0"/>
        <v>-2.2120923000812715E-2</v>
      </c>
      <c r="D50" s="1">
        <v>19</v>
      </c>
      <c r="E50" s="3">
        <f t="shared" si="1"/>
        <v>-1.0515247108306822E-3</v>
      </c>
    </row>
    <row r="51" spans="1:5" x14ac:dyDescent="0.35">
      <c r="A51" s="2">
        <v>41987</v>
      </c>
      <c r="B51" s="1">
        <v>833.52</v>
      </c>
      <c r="C51" s="3">
        <f t="shared" si="0"/>
        <v>4.0111299822931223E-3</v>
      </c>
      <c r="D51" s="1">
        <v>18.75</v>
      </c>
      <c r="E51" s="3">
        <f t="shared" si="1"/>
        <v>-1.3157894736842105E-2</v>
      </c>
    </row>
    <row r="52" spans="1:5" x14ac:dyDescent="0.35">
      <c r="A52" s="2">
        <v>41994</v>
      </c>
      <c r="B52" s="1">
        <v>847.33</v>
      </c>
      <c r="C52" s="3">
        <f t="shared" si="0"/>
        <v>1.6568288703330526E-2</v>
      </c>
      <c r="D52" s="1">
        <v>19.02</v>
      </c>
      <c r="E52" s="3">
        <f t="shared" si="1"/>
        <v>1.4399999999999977E-2</v>
      </c>
    </row>
    <row r="53" spans="1:5" x14ac:dyDescent="0.35">
      <c r="A53" s="2">
        <v>42001</v>
      </c>
      <c r="B53" s="1">
        <v>852.27</v>
      </c>
      <c r="C53" s="3">
        <f t="shared" si="0"/>
        <v>5.8300780097481977E-3</v>
      </c>
      <c r="D53" s="1">
        <v>19.21</v>
      </c>
      <c r="E53" s="3">
        <f t="shared" si="1"/>
        <v>9.989484752891761E-3</v>
      </c>
    </row>
    <row r="54" spans="1:5" x14ac:dyDescent="0.35">
      <c r="A54" s="2">
        <v>42008</v>
      </c>
      <c r="B54" s="1">
        <v>874.16</v>
      </c>
      <c r="C54" s="3">
        <f t="shared" si="0"/>
        <v>2.5684348856582991E-2</v>
      </c>
      <c r="D54" s="1">
        <v>19.690000000000001</v>
      </c>
      <c r="E54" s="3">
        <f t="shared" si="1"/>
        <v>2.4986985944820427E-2</v>
      </c>
    </row>
    <row r="55" spans="1:5" x14ac:dyDescent="0.35">
      <c r="A55" s="2">
        <v>42015</v>
      </c>
      <c r="B55" s="1">
        <v>871.51</v>
      </c>
      <c r="C55" s="3">
        <f t="shared" si="0"/>
        <v>-3.0314816509563209E-3</v>
      </c>
      <c r="D55" s="1">
        <v>19.3</v>
      </c>
      <c r="E55" s="3">
        <f t="shared" si="1"/>
        <v>-1.9807008633824303E-2</v>
      </c>
    </row>
    <row r="56" spans="1:5" x14ac:dyDescent="0.35">
      <c r="A56" s="2">
        <v>42022</v>
      </c>
      <c r="B56" s="1">
        <v>903.54</v>
      </c>
      <c r="C56" s="3">
        <f t="shared" si="0"/>
        <v>3.6752303473281976E-2</v>
      </c>
      <c r="D56" s="1">
        <v>19.13</v>
      </c>
      <c r="E56" s="3">
        <f t="shared" si="1"/>
        <v>-8.8082901554405024E-3</v>
      </c>
    </row>
    <row r="57" spans="1:5" x14ac:dyDescent="0.35">
      <c r="A57" s="2">
        <v>42029</v>
      </c>
      <c r="B57" s="1">
        <v>887.57</v>
      </c>
      <c r="C57" s="3">
        <f t="shared" si="0"/>
        <v>-1.7674923080328392E-2</v>
      </c>
      <c r="D57" s="1">
        <v>19.04</v>
      </c>
      <c r="E57" s="3">
        <f t="shared" si="1"/>
        <v>-4.7046523784631394E-3</v>
      </c>
    </row>
    <row r="58" spans="1:5" x14ac:dyDescent="0.35">
      <c r="A58" s="2">
        <v>42036</v>
      </c>
      <c r="B58" s="1">
        <v>850.34</v>
      </c>
      <c r="C58" s="3">
        <f t="shared" si="0"/>
        <v>-4.1945987358743553E-2</v>
      </c>
      <c r="D58" s="1">
        <v>18.34</v>
      </c>
      <c r="E58" s="3">
        <f t="shared" si="1"/>
        <v>-3.6764705882352908E-2</v>
      </c>
    </row>
    <row r="59" spans="1:5" x14ac:dyDescent="0.35">
      <c r="A59" s="2">
        <v>42043</v>
      </c>
      <c r="B59" s="1">
        <v>858.35</v>
      </c>
      <c r="C59" s="3">
        <f t="shared" si="0"/>
        <v>9.4197615071618303E-3</v>
      </c>
      <c r="D59" s="1">
        <v>19.32</v>
      </c>
      <c r="E59" s="3">
        <f t="shared" si="1"/>
        <v>5.343511450381682E-2</v>
      </c>
    </row>
    <row r="60" spans="1:5" x14ac:dyDescent="0.35">
      <c r="A60" s="2">
        <v>42050</v>
      </c>
      <c r="B60" s="1">
        <v>855.77</v>
      </c>
      <c r="C60" s="3">
        <f t="shared" si="0"/>
        <v>-3.0057668783130902E-3</v>
      </c>
      <c r="D60" s="1">
        <v>18.77</v>
      </c>
      <c r="E60" s="3">
        <f t="shared" si="1"/>
        <v>-2.8467908902691547E-2</v>
      </c>
    </row>
    <row r="61" spans="1:5" x14ac:dyDescent="0.35">
      <c r="A61" s="2">
        <v>42057</v>
      </c>
      <c r="B61" s="1">
        <v>842.88</v>
      </c>
      <c r="C61" s="3">
        <f t="shared" si="0"/>
        <v>-1.5062458370823921E-2</v>
      </c>
      <c r="D61" s="1">
        <v>18.07</v>
      </c>
      <c r="E61" s="3">
        <f t="shared" si="1"/>
        <v>-3.7293553542887548E-2</v>
      </c>
    </row>
    <row r="62" spans="1:5" x14ac:dyDescent="0.35">
      <c r="A62" s="2">
        <v>42064</v>
      </c>
      <c r="B62" s="1">
        <v>806.29</v>
      </c>
      <c r="C62" s="3">
        <f t="shared" si="0"/>
        <v>-4.3410687167805655E-2</v>
      </c>
      <c r="D62" s="1">
        <v>17.61</v>
      </c>
      <c r="E62" s="3">
        <f t="shared" si="1"/>
        <v>-2.5456557830658595E-2</v>
      </c>
    </row>
    <row r="63" spans="1:5" x14ac:dyDescent="0.35">
      <c r="A63" s="2">
        <v>42071</v>
      </c>
      <c r="B63" s="1">
        <v>770.12</v>
      </c>
      <c r="C63" s="3">
        <f t="shared" si="0"/>
        <v>-4.4859789901896291E-2</v>
      </c>
      <c r="D63" s="1">
        <v>16.61</v>
      </c>
      <c r="E63" s="3">
        <f t="shared" si="1"/>
        <v>-5.6785917092561047E-2</v>
      </c>
    </row>
    <row r="64" spans="1:5" x14ac:dyDescent="0.35">
      <c r="A64" s="2">
        <v>42078</v>
      </c>
      <c r="B64" s="1">
        <v>826.98</v>
      </c>
      <c r="C64" s="3">
        <f t="shared" si="0"/>
        <v>7.3832649457227464E-2</v>
      </c>
      <c r="D64" s="1">
        <v>17.940000000000001</v>
      </c>
      <c r="E64" s="3">
        <f t="shared" si="1"/>
        <v>8.0072245635159661E-2</v>
      </c>
    </row>
    <row r="65" spans="1:5" x14ac:dyDescent="0.35">
      <c r="A65" s="2">
        <v>42085</v>
      </c>
      <c r="B65" s="1">
        <v>811.33</v>
      </c>
      <c r="C65" s="3">
        <f t="shared" si="0"/>
        <v>-1.8924278700814985E-2</v>
      </c>
      <c r="D65" s="1">
        <v>17.73</v>
      </c>
      <c r="E65" s="3">
        <f t="shared" si="1"/>
        <v>-1.1705685618729143E-2</v>
      </c>
    </row>
    <row r="66" spans="1:5" x14ac:dyDescent="0.35">
      <c r="A66" s="2">
        <v>42092</v>
      </c>
      <c r="B66" s="1">
        <v>831.77</v>
      </c>
      <c r="C66" s="3">
        <f t="shared" si="0"/>
        <v>2.5193201286775959E-2</v>
      </c>
      <c r="D66" s="1">
        <v>18.73</v>
      </c>
      <c r="E66" s="3">
        <f t="shared" si="1"/>
        <v>5.640157924421884E-2</v>
      </c>
    </row>
    <row r="67" spans="1:5" x14ac:dyDescent="0.35">
      <c r="A67" s="2">
        <v>42099</v>
      </c>
      <c r="B67" s="1">
        <v>829.42</v>
      </c>
      <c r="C67" s="3">
        <f t="shared" ref="C67:C130" si="2">(B67-B66)/B66</f>
        <v>-2.8253002632939667E-3</v>
      </c>
      <c r="D67" s="1">
        <v>19.11</v>
      </c>
      <c r="E67" s="3">
        <f t="shared" ref="E67:E130" si="3">(D67-D66)/D66</f>
        <v>2.0288307528029844E-2</v>
      </c>
    </row>
    <row r="68" spans="1:5" x14ac:dyDescent="0.35">
      <c r="A68" s="2">
        <v>42106</v>
      </c>
      <c r="B68" s="1">
        <v>828.27</v>
      </c>
      <c r="C68" s="3">
        <f t="shared" si="2"/>
        <v>-1.3865110559185664E-3</v>
      </c>
      <c r="D68" s="1">
        <v>18.649999999999999</v>
      </c>
      <c r="E68" s="3">
        <f t="shared" si="3"/>
        <v>-2.407116692830983E-2</v>
      </c>
    </row>
    <row r="69" spans="1:5" x14ac:dyDescent="0.35">
      <c r="A69" s="2">
        <v>42113</v>
      </c>
      <c r="B69" s="1">
        <v>858.63</v>
      </c>
      <c r="C69" s="3">
        <f t="shared" si="2"/>
        <v>3.6654714042522386E-2</v>
      </c>
      <c r="D69" s="1">
        <v>19.27</v>
      </c>
      <c r="E69" s="3">
        <f t="shared" si="3"/>
        <v>3.3243967828418285E-2</v>
      </c>
    </row>
    <row r="70" spans="1:5" x14ac:dyDescent="0.35">
      <c r="A70" s="2">
        <v>42120</v>
      </c>
      <c r="B70" s="1">
        <v>844.07</v>
      </c>
      <c r="C70" s="3">
        <f t="shared" si="2"/>
        <v>-1.6957245845125309E-2</v>
      </c>
      <c r="D70" s="1">
        <v>19.04</v>
      </c>
      <c r="E70" s="3">
        <f t="shared" si="3"/>
        <v>-1.1935651271406354E-2</v>
      </c>
    </row>
    <row r="71" spans="1:5" x14ac:dyDescent="0.35">
      <c r="A71" s="2">
        <v>42127</v>
      </c>
      <c r="B71" s="1">
        <v>844.37</v>
      </c>
      <c r="C71" s="3">
        <f t="shared" si="2"/>
        <v>3.5542075894174003E-4</v>
      </c>
      <c r="D71" s="1">
        <v>18.899999999999999</v>
      </c>
      <c r="E71" s="3">
        <f t="shared" si="3"/>
        <v>-7.3529411764706185E-3</v>
      </c>
    </row>
    <row r="72" spans="1:5" x14ac:dyDescent="0.35">
      <c r="A72" s="2">
        <v>42134</v>
      </c>
      <c r="B72" s="1">
        <v>877.66</v>
      </c>
      <c r="C72" s="3">
        <f t="shared" si="2"/>
        <v>3.942584412046847E-2</v>
      </c>
      <c r="D72" s="1">
        <v>19.670000000000002</v>
      </c>
      <c r="E72" s="3">
        <f t="shared" si="3"/>
        <v>4.0740740740740911E-2</v>
      </c>
    </row>
    <row r="73" spans="1:5" x14ac:dyDescent="0.35">
      <c r="A73" s="2">
        <v>42141</v>
      </c>
      <c r="B73" s="1">
        <v>860.86</v>
      </c>
      <c r="C73" s="3">
        <f t="shared" si="2"/>
        <v>-1.9141808900941089E-2</v>
      </c>
      <c r="D73" s="1">
        <v>19.73</v>
      </c>
      <c r="E73" s="3">
        <f t="shared" si="3"/>
        <v>3.0503304524656183E-3</v>
      </c>
    </row>
    <row r="74" spans="1:5" x14ac:dyDescent="0.35">
      <c r="A74" s="2">
        <v>42148</v>
      </c>
      <c r="B74" s="1">
        <v>833.64</v>
      </c>
      <c r="C74" s="3">
        <f t="shared" si="2"/>
        <v>-3.1619543247450255E-2</v>
      </c>
      <c r="D74" s="1">
        <v>18.97</v>
      </c>
      <c r="E74" s="3">
        <f t="shared" si="3"/>
        <v>-3.8520020273694958E-2</v>
      </c>
    </row>
    <row r="75" spans="1:5" x14ac:dyDescent="0.35">
      <c r="A75" s="2">
        <v>42155</v>
      </c>
      <c r="B75" s="1">
        <v>823.19</v>
      </c>
      <c r="C75" s="3">
        <f t="shared" si="2"/>
        <v>-1.2535386977592164E-2</v>
      </c>
      <c r="D75" s="1">
        <v>18.309999999999999</v>
      </c>
      <c r="E75" s="3">
        <f t="shared" si="3"/>
        <v>-3.4791776489193474E-2</v>
      </c>
    </row>
    <row r="76" spans="1:5" x14ac:dyDescent="0.35">
      <c r="A76" s="2">
        <v>42162</v>
      </c>
      <c r="B76" s="1">
        <v>808.56</v>
      </c>
      <c r="C76" s="3">
        <f t="shared" si="2"/>
        <v>-1.7772324736695183E-2</v>
      </c>
      <c r="D76" s="1">
        <v>18.14</v>
      </c>
      <c r="E76" s="3">
        <f t="shared" si="3"/>
        <v>-9.2845439650463216E-3</v>
      </c>
    </row>
    <row r="77" spans="1:5" x14ac:dyDescent="0.35">
      <c r="A77" s="2">
        <v>42169</v>
      </c>
      <c r="B77" s="1">
        <v>827.54</v>
      </c>
      <c r="C77" s="3">
        <f t="shared" si="2"/>
        <v>2.3473830018798877E-2</v>
      </c>
      <c r="D77" s="1">
        <v>18.309999999999999</v>
      </c>
      <c r="E77" s="3">
        <f t="shared" si="3"/>
        <v>9.3715545755236017E-3</v>
      </c>
    </row>
    <row r="78" spans="1:5" x14ac:dyDescent="0.35">
      <c r="A78" s="2">
        <v>42176</v>
      </c>
      <c r="B78" s="1">
        <v>839.65</v>
      </c>
      <c r="C78" s="3">
        <f t="shared" si="2"/>
        <v>1.4633733716799205E-2</v>
      </c>
      <c r="D78" s="1">
        <v>18.72</v>
      </c>
      <c r="E78" s="3">
        <f t="shared" si="3"/>
        <v>2.2392135445111969E-2</v>
      </c>
    </row>
    <row r="79" spans="1:5" x14ac:dyDescent="0.35">
      <c r="A79" s="2">
        <v>42183</v>
      </c>
      <c r="B79" s="1">
        <v>817.27</v>
      </c>
      <c r="C79" s="3">
        <f t="shared" si="2"/>
        <v>-2.6653962960757453E-2</v>
      </c>
      <c r="D79" s="1">
        <v>18.78</v>
      </c>
      <c r="E79" s="3">
        <f t="shared" si="3"/>
        <v>3.2051282051283269E-3</v>
      </c>
    </row>
    <row r="80" spans="1:5" x14ac:dyDescent="0.35">
      <c r="A80" s="2">
        <v>42190</v>
      </c>
      <c r="B80" s="1">
        <v>833.32</v>
      </c>
      <c r="C80" s="3">
        <f t="shared" si="2"/>
        <v>1.9638552742667747E-2</v>
      </c>
      <c r="D80" s="1">
        <v>18.64</v>
      </c>
      <c r="E80" s="3">
        <f t="shared" si="3"/>
        <v>-7.4547390841320851E-3</v>
      </c>
    </row>
    <row r="81" spans="1:5" x14ac:dyDescent="0.35">
      <c r="A81" s="2">
        <v>42197</v>
      </c>
      <c r="B81" s="1">
        <v>833.64</v>
      </c>
      <c r="C81" s="3">
        <f t="shared" si="2"/>
        <v>3.8400614409822917E-4</v>
      </c>
      <c r="D81" s="1">
        <v>19.09</v>
      </c>
      <c r="E81" s="3">
        <f t="shared" si="3"/>
        <v>2.4141630901287514E-2</v>
      </c>
    </row>
    <row r="82" spans="1:5" x14ac:dyDescent="0.35">
      <c r="A82" s="2">
        <v>42204</v>
      </c>
      <c r="B82" s="1">
        <v>794.09</v>
      </c>
      <c r="C82" s="3">
        <f t="shared" si="2"/>
        <v>-4.7442541144858637E-2</v>
      </c>
      <c r="D82" s="1">
        <v>18.29</v>
      </c>
      <c r="E82" s="3">
        <f t="shared" si="3"/>
        <v>-4.190675746464121E-2</v>
      </c>
    </row>
    <row r="83" spans="1:5" x14ac:dyDescent="0.35">
      <c r="A83" s="2">
        <v>42211</v>
      </c>
      <c r="B83" s="1">
        <v>806.21</v>
      </c>
      <c r="C83" s="3">
        <f t="shared" si="2"/>
        <v>1.5262753592162103E-2</v>
      </c>
      <c r="D83" s="1">
        <v>18.25</v>
      </c>
      <c r="E83" s="3">
        <f t="shared" si="3"/>
        <v>-2.1869874248222607E-3</v>
      </c>
    </row>
    <row r="84" spans="1:5" x14ac:dyDescent="0.35">
      <c r="A84" s="2">
        <v>42218</v>
      </c>
      <c r="B84" s="1">
        <v>791.54</v>
      </c>
      <c r="C84" s="3">
        <f t="shared" si="2"/>
        <v>-1.8196251596978543E-2</v>
      </c>
      <c r="D84" s="1">
        <v>18.41</v>
      </c>
      <c r="E84" s="3">
        <f t="shared" si="3"/>
        <v>8.7671232876712409E-3</v>
      </c>
    </row>
    <row r="85" spans="1:5" x14ac:dyDescent="0.35">
      <c r="A85" s="2">
        <v>42225</v>
      </c>
      <c r="B85" s="1">
        <v>779.49</v>
      </c>
      <c r="C85" s="3">
        <f t="shared" si="2"/>
        <v>-1.5223488389721247E-2</v>
      </c>
      <c r="D85" s="1">
        <v>19.13</v>
      </c>
      <c r="E85" s="3">
        <f t="shared" si="3"/>
        <v>3.9109179793590375E-2</v>
      </c>
    </row>
    <row r="86" spans="1:5" x14ac:dyDescent="0.35">
      <c r="A86" s="2">
        <v>42232</v>
      </c>
      <c r="B86" s="1">
        <v>745.88</v>
      </c>
      <c r="C86" s="3">
        <f t="shared" si="2"/>
        <v>-4.3117936086415495E-2</v>
      </c>
      <c r="D86" s="1">
        <v>19.54</v>
      </c>
      <c r="E86" s="3">
        <f t="shared" si="3"/>
        <v>2.1432305279665456E-2</v>
      </c>
    </row>
    <row r="87" spans="1:5" x14ac:dyDescent="0.35">
      <c r="A87" s="2">
        <v>42239</v>
      </c>
      <c r="B87" s="1">
        <v>753.38</v>
      </c>
      <c r="C87" s="3">
        <f t="shared" si="2"/>
        <v>1.0055236767308415E-2</v>
      </c>
      <c r="D87" s="1">
        <v>19.38</v>
      </c>
      <c r="E87" s="3">
        <f t="shared" si="3"/>
        <v>-8.1883316274309181E-3</v>
      </c>
    </row>
    <row r="88" spans="1:5" x14ac:dyDescent="0.35">
      <c r="A88" s="2">
        <v>42246</v>
      </c>
      <c r="B88" s="1">
        <v>737.51</v>
      </c>
      <c r="C88" s="3">
        <f t="shared" si="2"/>
        <v>-2.1065066765775579E-2</v>
      </c>
      <c r="D88" s="1">
        <v>20.329999999999998</v>
      </c>
      <c r="E88" s="3">
        <f t="shared" si="3"/>
        <v>4.901960784313722E-2</v>
      </c>
    </row>
    <row r="89" spans="1:5" x14ac:dyDescent="0.35">
      <c r="A89" s="2">
        <v>42253</v>
      </c>
      <c r="B89" s="1">
        <v>722.29</v>
      </c>
      <c r="C89" s="3">
        <f t="shared" si="2"/>
        <v>-2.0637008311751741E-2</v>
      </c>
      <c r="D89" s="1">
        <v>19.920000000000002</v>
      </c>
      <c r="E89" s="3">
        <f t="shared" si="3"/>
        <v>-2.0167240531234462E-2</v>
      </c>
    </row>
    <row r="90" spans="1:5" x14ac:dyDescent="0.35">
      <c r="A90" s="2">
        <v>42260</v>
      </c>
      <c r="B90" s="1">
        <v>757.67</v>
      </c>
      <c r="C90" s="3">
        <f t="shared" si="2"/>
        <v>4.8983095432582474E-2</v>
      </c>
      <c r="D90" s="1">
        <v>21.56</v>
      </c>
      <c r="E90" s="3">
        <f t="shared" si="3"/>
        <v>8.2329317269076149E-2</v>
      </c>
    </row>
    <row r="91" spans="1:5" x14ac:dyDescent="0.35">
      <c r="A91" s="2">
        <v>42267</v>
      </c>
      <c r="B91" s="1">
        <v>753.67</v>
      </c>
      <c r="C91" s="3">
        <f t="shared" si="2"/>
        <v>-5.279343249699738E-3</v>
      </c>
      <c r="D91" s="1">
        <v>21.11</v>
      </c>
      <c r="E91" s="3">
        <f t="shared" si="3"/>
        <v>-2.0871985157699412E-2</v>
      </c>
    </row>
    <row r="92" spans="1:5" x14ac:dyDescent="0.35">
      <c r="A92" s="2">
        <v>42274</v>
      </c>
      <c r="B92" s="1">
        <v>751.84</v>
      </c>
      <c r="C92" s="3">
        <f t="shared" si="2"/>
        <v>-2.4281184072603755E-3</v>
      </c>
      <c r="D92" s="1">
        <v>21.34</v>
      </c>
      <c r="E92" s="3">
        <f t="shared" si="3"/>
        <v>1.0895310279488415E-2</v>
      </c>
    </row>
    <row r="93" spans="1:5" x14ac:dyDescent="0.35">
      <c r="A93" s="2">
        <v>42281</v>
      </c>
      <c r="B93" s="1">
        <v>798.91</v>
      </c>
      <c r="C93" s="3">
        <f t="shared" si="2"/>
        <v>6.2606405618216551E-2</v>
      </c>
      <c r="D93" s="1">
        <v>22.53</v>
      </c>
      <c r="E93" s="3">
        <f t="shared" si="3"/>
        <v>5.576382380506098E-2</v>
      </c>
    </row>
    <row r="94" spans="1:5" x14ac:dyDescent="0.35">
      <c r="A94" s="2">
        <v>42288</v>
      </c>
      <c r="B94" s="1">
        <v>791.72</v>
      </c>
      <c r="C94" s="3">
        <f t="shared" si="2"/>
        <v>-8.9997621759646783E-3</v>
      </c>
      <c r="D94" s="1">
        <v>22.7</v>
      </c>
      <c r="E94" s="3">
        <f t="shared" si="3"/>
        <v>7.545494895694547E-3</v>
      </c>
    </row>
    <row r="95" spans="1:5" x14ac:dyDescent="0.35">
      <c r="A95" s="2">
        <v>42295</v>
      </c>
      <c r="B95" s="1">
        <v>807.46</v>
      </c>
      <c r="C95" s="3">
        <f t="shared" si="2"/>
        <v>1.9880765927348065E-2</v>
      </c>
      <c r="D95" s="1">
        <v>23.25</v>
      </c>
      <c r="E95" s="3">
        <f t="shared" si="3"/>
        <v>2.4229074889867874E-2</v>
      </c>
    </row>
    <row r="96" spans="1:5" x14ac:dyDescent="0.35">
      <c r="A96" s="2">
        <v>42302</v>
      </c>
      <c r="B96" s="1">
        <v>799.16</v>
      </c>
      <c r="C96" s="3">
        <f t="shared" si="2"/>
        <v>-1.0279146954647992E-2</v>
      </c>
      <c r="D96" s="1">
        <v>23.19</v>
      </c>
      <c r="E96" s="3">
        <f t="shared" si="3"/>
        <v>-2.5806451612902675E-3</v>
      </c>
    </row>
    <row r="97" spans="1:5" x14ac:dyDescent="0.35">
      <c r="A97" s="2">
        <v>42309</v>
      </c>
      <c r="B97" s="1">
        <v>825.69</v>
      </c>
      <c r="C97" s="3">
        <f t="shared" si="2"/>
        <v>3.3197357225086453E-2</v>
      </c>
      <c r="D97" s="1">
        <v>23.19</v>
      </c>
      <c r="E97" s="3">
        <f t="shared" si="3"/>
        <v>0</v>
      </c>
    </row>
    <row r="98" spans="1:5" x14ac:dyDescent="0.35">
      <c r="A98" s="2">
        <v>42316</v>
      </c>
      <c r="B98" s="1">
        <v>825.9</v>
      </c>
      <c r="C98" s="3">
        <f t="shared" si="2"/>
        <v>2.5433273989017996E-4</v>
      </c>
      <c r="D98" s="1">
        <v>23.13</v>
      </c>
      <c r="E98" s="3">
        <f t="shared" si="3"/>
        <v>-2.5873221216042375E-3</v>
      </c>
    </row>
    <row r="99" spans="1:5" x14ac:dyDescent="0.35">
      <c r="A99" s="2">
        <v>42323</v>
      </c>
      <c r="B99" s="1">
        <v>815.03</v>
      </c>
      <c r="C99" s="3">
        <f t="shared" si="2"/>
        <v>-1.3161399685191918E-2</v>
      </c>
      <c r="D99" s="1">
        <v>22.21</v>
      </c>
      <c r="E99" s="3">
        <f t="shared" si="3"/>
        <v>-3.9775183744055261E-2</v>
      </c>
    </row>
    <row r="100" spans="1:5" x14ac:dyDescent="0.35">
      <c r="A100" s="2">
        <v>42330</v>
      </c>
      <c r="B100" s="1">
        <v>766.26</v>
      </c>
      <c r="C100" s="3">
        <f t="shared" si="2"/>
        <v>-5.9838288161171961E-2</v>
      </c>
      <c r="D100" s="1">
        <v>21.53</v>
      </c>
      <c r="E100" s="3">
        <f t="shared" si="3"/>
        <v>-3.0616839261593861E-2</v>
      </c>
    </row>
    <row r="101" spans="1:5" x14ac:dyDescent="0.35">
      <c r="A101" s="2">
        <v>42337</v>
      </c>
      <c r="B101" s="1">
        <v>753.74</v>
      </c>
      <c r="C101" s="3">
        <f t="shared" si="2"/>
        <v>-1.6339101610419415E-2</v>
      </c>
      <c r="D101" s="1">
        <v>20.66</v>
      </c>
      <c r="E101" s="3">
        <f t="shared" si="3"/>
        <v>-4.0408732001857919E-2</v>
      </c>
    </row>
    <row r="102" spans="1:5" x14ac:dyDescent="0.35">
      <c r="A102" s="2">
        <v>42344</v>
      </c>
      <c r="B102" s="1">
        <v>714.23</v>
      </c>
      <c r="C102" s="3">
        <f t="shared" si="2"/>
        <v>-5.2418605885318534E-2</v>
      </c>
      <c r="D102" s="1">
        <v>21.02</v>
      </c>
      <c r="E102" s="3">
        <f t="shared" si="3"/>
        <v>1.7424975798644698E-2</v>
      </c>
    </row>
    <row r="103" spans="1:5" x14ac:dyDescent="0.35">
      <c r="A103" s="2">
        <v>42351</v>
      </c>
      <c r="B103" s="1">
        <v>735.99</v>
      </c>
      <c r="C103" s="3">
        <f t="shared" si="2"/>
        <v>3.0466376377357419E-2</v>
      </c>
      <c r="D103" s="1">
        <v>21.04</v>
      </c>
      <c r="E103" s="3">
        <f t="shared" si="3"/>
        <v>9.5147478591815294E-4</v>
      </c>
    </row>
    <row r="104" spans="1:5" x14ac:dyDescent="0.35">
      <c r="A104" s="2">
        <v>42358</v>
      </c>
      <c r="B104" s="1">
        <v>753.35</v>
      </c>
      <c r="C104" s="3">
        <f t="shared" si="2"/>
        <v>2.3587277001046229E-2</v>
      </c>
      <c r="D104" s="1">
        <v>20.92</v>
      </c>
      <c r="E104" s="3">
        <f t="shared" si="3"/>
        <v>-5.7034220532318179E-3</v>
      </c>
    </row>
    <row r="105" spans="1:5" x14ac:dyDescent="0.35">
      <c r="A105" s="2">
        <v>42365</v>
      </c>
      <c r="B105" s="1">
        <v>731.05</v>
      </c>
      <c r="C105" s="3">
        <f t="shared" si="2"/>
        <v>-2.9601115019579304E-2</v>
      </c>
      <c r="D105" s="1">
        <v>20.079999999999998</v>
      </c>
      <c r="E105" s="3">
        <f t="shared" si="3"/>
        <v>-4.0152963671128264E-2</v>
      </c>
    </row>
    <row r="106" spans="1:5" x14ac:dyDescent="0.35">
      <c r="A106" s="2">
        <v>42372</v>
      </c>
      <c r="B106" s="1">
        <v>719.46</v>
      </c>
      <c r="C106" s="3">
        <f t="shared" si="2"/>
        <v>-1.5853908761370519E-2</v>
      </c>
      <c r="D106" s="1">
        <v>19.43</v>
      </c>
      <c r="E106" s="3">
        <f t="shared" si="3"/>
        <v>-3.2370517928286782E-2</v>
      </c>
    </row>
    <row r="107" spans="1:5" x14ac:dyDescent="0.35">
      <c r="A107" s="2">
        <v>42379</v>
      </c>
      <c r="B107" s="1">
        <v>724.32</v>
      </c>
      <c r="C107" s="3">
        <f t="shared" si="2"/>
        <v>6.7550662997248124E-3</v>
      </c>
      <c r="D107" s="1">
        <v>19.53</v>
      </c>
      <c r="E107" s="3">
        <f t="shared" si="3"/>
        <v>5.1466803911477833E-3</v>
      </c>
    </row>
    <row r="108" spans="1:5" x14ac:dyDescent="0.35">
      <c r="A108" s="2">
        <v>42386</v>
      </c>
      <c r="B108" s="1">
        <v>716.1</v>
      </c>
      <c r="C108" s="3">
        <f t="shared" si="2"/>
        <v>-1.1348575215374457E-2</v>
      </c>
      <c r="D108" s="1">
        <v>19.260000000000002</v>
      </c>
      <c r="E108" s="3">
        <f t="shared" si="3"/>
        <v>-1.3824884792626705E-2</v>
      </c>
    </row>
    <row r="109" spans="1:5" x14ac:dyDescent="0.35">
      <c r="A109" s="2">
        <v>42393</v>
      </c>
      <c r="B109" s="1">
        <v>747.64</v>
      </c>
      <c r="C109" s="3">
        <f t="shared" si="2"/>
        <v>4.4044127915095606E-2</v>
      </c>
      <c r="D109" s="1">
        <v>19.53</v>
      </c>
      <c r="E109" s="3">
        <f t="shared" si="3"/>
        <v>1.4018691588785024E-2</v>
      </c>
    </row>
    <row r="110" spans="1:5" x14ac:dyDescent="0.35">
      <c r="A110" s="2">
        <v>42400</v>
      </c>
      <c r="B110" s="1">
        <v>755.23</v>
      </c>
      <c r="C110" s="3">
        <f t="shared" si="2"/>
        <v>1.0151944786260809E-2</v>
      </c>
      <c r="D110" s="1">
        <v>20.14</v>
      </c>
      <c r="E110" s="3">
        <f t="shared" si="3"/>
        <v>3.1233998975934429E-2</v>
      </c>
    </row>
    <row r="111" spans="1:5" x14ac:dyDescent="0.35">
      <c r="A111" s="2">
        <v>42407</v>
      </c>
      <c r="B111" s="1">
        <v>722.89</v>
      </c>
      <c r="C111" s="3">
        <f t="shared" si="2"/>
        <v>-4.282139215868018E-2</v>
      </c>
      <c r="D111" s="1">
        <v>19.43</v>
      </c>
      <c r="E111" s="3">
        <f t="shared" si="3"/>
        <v>-3.5253227408143038E-2</v>
      </c>
    </row>
    <row r="112" spans="1:5" x14ac:dyDescent="0.35">
      <c r="A112" s="2">
        <v>42414</v>
      </c>
      <c r="B112" s="1">
        <v>742.43</v>
      </c>
      <c r="C112" s="3">
        <f t="shared" si="2"/>
        <v>2.70303918991824E-2</v>
      </c>
      <c r="D112" s="1">
        <v>21.06</v>
      </c>
      <c r="E112" s="3">
        <f t="shared" si="3"/>
        <v>8.3890890375707614E-2</v>
      </c>
    </row>
    <row r="113" spans="1:5" x14ac:dyDescent="0.35">
      <c r="A113" s="2">
        <v>42421</v>
      </c>
      <c r="B113" s="1">
        <v>761.73</v>
      </c>
      <c r="C113" s="3">
        <f t="shared" si="2"/>
        <v>2.5995716767910872E-2</v>
      </c>
      <c r="D113" s="1">
        <v>21.17</v>
      </c>
      <c r="E113" s="3">
        <f t="shared" si="3"/>
        <v>5.2231718898386988E-3</v>
      </c>
    </row>
    <row r="114" spans="1:5" x14ac:dyDescent="0.35">
      <c r="A114" s="2">
        <v>42428</v>
      </c>
      <c r="B114" s="1">
        <v>783.7</v>
      </c>
      <c r="C114" s="3">
        <f t="shared" si="2"/>
        <v>2.8842240688958066E-2</v>
      </c>
      <c r="D114" s="1">
        <v>21.11</v>
      </c>
      <c r="E114" s="3">
        <f t="shared" si="3"/>
        <v>-2.8341993386869282E-3</v>
      </c>
    </row>
    <row r="115" spans="1:5" x14ac:dyDescent="0.35">
      <c r="A115" s="2">
        <v>42435</v>
      </c>
      <c r="B115" s="1">
        <v>804.14</v>
      </c>
      <c r="C115" s="3">
        <f t="shared" si="2"/>
        <v>2.6081408702309482E-2</v>
      </c>
      <c r="D115" s="1">
        <v>22.46</v>
      </c>
      <c r="E115" s="3">
        <f t="shared" si="3"/>
        <v>6.3950734249171082E-2</v>
      </c>
    </row>
    <row r="116" spans="1:5" x14ac:dyDescent="0.35">
      <c r="A116" s="2">
        <v>42442</v>
      </c>
      <c r="B116" s="1">
        <v>837.79</v>
      </c>
      <c r="C116" s="3">
        <f t="shared" si="2"/>
        <v>4.1845947223120322E-2</v>
      </c>
      <c r="D116" s="1">
        <v>23.66</v>
      </c>
      <c r="E116" s="3">
        <f t="shared" si="3"/>
        <v>5.3428317008014217E-2</v>
      </c>
    </row>
    <row r="117" spans="1:5" x14ac:dyDescent="0.35">
      <c r="A117" s="2">
        <v>42449</v>
      </c>
      <c r="B117" s="1">
        <v>822.98</v>
      </c>
      <c r="C117" s="3">
        <f t="shared" si="2"/>
        <v>-1.7677460938898704E-2</v>
      </c>
      <c r="D117" s="1">
        <v>23.36</v>
      </c>
      <c r="E117" s="3">
        <f t="shared" si="3"/>
        <v>-1.2679628064243479E-2</v>
      </c>
    </row>
    <row r="118" spans="1:5" x14ac:dyDescent="0.35">
      <c r="A118" s="2">
        <v>42456</v>
      </c>
      <c r="B118" s="1">
        <v>833.16</v>
      </c>
      <c r="C118" s="3">
        <f t="shared" si="2"/>
        <v>1.2369680915696554E-2</v>
      </c>
      <c r="D118" s="1">
        <v>23.73</v>
      </c>
      <c r="E118" s="3">
        <f t="shared" si="3"/>
        <v>1.5839041095890453E-2</v>
      </c>
    </row>
    <row r="119" spans="1:5" x14ac:dyDescent="0.35">
      <c r="A119" s="2">
        <v>42463</v>
      </c>
      <c r="B119" s="1">
        <v>835.34</v>
      </c>
      <c r="C119" s="3">
        <f t="shared" si="2"/>
        <v>2.6165442412022467E-3</v>
      </c>
      <c r="D119" s="1">
        <v>24.07</v>
      </c>
      <c r="E119" s="3">
        <f t="shared" si="3"/>
        <v>1.4327855035819631E-2</v>
      </c>
    </row>
    <row r="120" spans="1:5" x14ac:dyDescent="0.35">
      <c r="A120" s="2">
        <v>42470</v>
      </c>
      <c r="B120" s="1">
        <v>865.23</v>
      </c>
      <c r="C120" s="3">
        <f t="shared" si="2"/>
        <v>3.5781837335695628E-2</v>
      </c>
      <c r="D120" s="1">
        <v>24.67</v>
      </c>
      <c r="E120" s="3">
        <f t="shared" si="3"/>
        <v>2.4927295388450413E-2</v>
      </c>
    </row>
    <row r="121" spans="1:5" x14ac:dyDescent="0.35">
      <c r="A121" s="2">
        <v>42477</v>
      </c>
      <c r="B121" s="1">
        <v>867.31</v>
      </c>
      <c r="C121" s="3">
        <f t="shared" si="2"/>
        <v>2.4039850675542079E-3</v>
      </c>
      <c r="D121" s="1">
        <v>24.48</v>
      </c>
      <c r="E121" s="3">
        <f t="shared" si="3"/>
        <v>-7.7016619375760544E-3</v>
      </c>
    </row>
    <row r="122" spans="1:5" x14ac:dyDescent="0.35">
      <c r="A122" s="2">
        <v>42484</v>
      </c>
      <c r="B122" s="1">
        <v>862.57</v>
      </c>
      <c r="C122" s="3">
        <f t="shared" si="2"/>
        <v>-5.4651739285836616E-3</v>
      </c>
      <c r="D122" s="1">
        <v>24.09</v>
      </c>
      <c r="E122" s="3">
        <f t="shared" si="3"/>
        <v>-1.5931372549019631E-2</v>
      </c>
    </row>
    <row r="123" spans="1:5" x14ac:dyDescent="0.35">
      <c r="A123" s="2">
        <v>42491</v>
      </c>
      <c r="B123" s="1">
        <v>795.33</v>
      </c>
      <c r="C123" s="3">
        <f t="shared" si="2"/>
        <v>-7.7953093661963679E-2</v>
      </c>
      <c r="D123" s="1">
        <v>23.58</v>
      </c>
      <c r="E123" s="3">
        <f t="shared" si="3"/>
        <v>-2.1170610211706166E-2</v>
      </c>
    </row>
    <row r="124" spans="1:5" x14ac:dyDescent="0.35">
      <c r="A124" s="2">
        <v>42498</v>
      </c>
      <c r="B124" s="1">
        <v>790.07</v>
      </c>
      <c r="C124" s="3">
        <f t="shared" si="2"/>
        <v>-6.613606930456528E-3</v>
      </c>
      <c r="D124" s="1">
        <v>23.3</v>
      </c>
      <c r="E124" s="3">
        <f t="shared" si="3"/>
        <v>-1.1874469889736963E-2</v>
      </c>
    </row>
    <row r="125" spans="1:5" x14ac:dyDescent="0.35">
      <c r="A125" s="2">
        <v>42505</v>
      </c>
      <c r="B125" s="1">
        <v>776.13</v>
      </c>
      <c r="C125" s="3">
        <f t="shared" si="2"/>
        <v>-1.7644006227296383E-2</v>
      </c>
      <c r="D125" s="1">
        <v>22.8</v>
      </c>
      <c r="E125" s="3">
        <f t="shared" si="3"/>
        <v>-2.1459227467811159E-2</v>
      </c>
    </row>
    <row r="126" spans="1:5" x14ac:dyDescent="0.35">
      <c r="A126" s="2">
        <v>42512</v>
      </c>
      <c r="B126" s="1">
        <v>792</v>
      </c>
      <c r="C126" s="3">
        <f t="shared" si="2"/>
        <v>2.0447605426925908E-2</v>
      </c>
      <c r="D126" s="1">
        <v>22.85</v>
      </c>
      <c r="E126" s="3">
        <f t="shared" si="3"/>
        <v>2.192982456140382E-3</v>
      </c>
    </row>
    <row r="127" spans="1:5" x14ac:dyDescent="0.35">
      <c r="A127" s="2">
        <v>42519</v>
      </c>
      <c r="B127" s="1">
        <v>792.85</v>
      </c>
      <c r="C127" s="3">
        <f t="shared" si="2"/>
        <v>1.073232323232352E-3</v>
      </c>
      <c r="D127" s="1">
        <v>22.87</v>
      </c>
      <c r="E127" s="3">
        <f t="shared" si="3"/>
        <v>8.7527352297591125E-4</v>
      </c>
    </row>
    <row r="128" spans="1:5" x14ac:dyDescent="0.35">
      <c r="A128" s="2">
        <v>42526</v>
      </c>
      <c r="B128" s="1">
        <v>780.61</v>
      </c>
      <c r="C128" s="3">
        <f t="shared" si="2"/>
        <v>-1.543797691871099E-2</v>
      </c>
      <c r="D128" s="1">
        <v>22.76</v>
      </c>
      <c r="E128" s="3">
        <f t="shared" si="3"/>
        <v>-4.8097944905990129E-3</v>
      </c>
    </row>
    <row r="129" spans="1:5" x14ac:dyDescent="0.35">
      <c r="A129" s="2">
        <v>42533</v>
      </c>
      <c r="B129" s="1">
        <v>766.23</v>
      </c>
      <c r="C129" s="3">
        <f t="shared" si="2"/>
        <v>-1.842149088533326E-2</v>
      </c>
      <c r="D129" s="1">
        <v>22.1</v>
      </c>
      <c r="E129" s="3">
        <f t="shared" si="3"/>
        <v>-2.8998242530755718E-2</v>
      </c>
    </row>
    <row r="130" spans="1:5" x14ac:dyDescent="0.35">
      <c r="A130" s="2">
        <v>42540</v>
      </c>
      <c r="B130" s="1">
        <v>764.67</v>
      </c>
      <c r="C130" s="3">
        <f t="shared" si="2"/>
        <v>-2.0359422105634848E-3</v>
      </c>
      <c r="D130" s="1">
        <v>21.91</v>
      </c>
      <c r="E130" s="3">
        <f t="shared" si="3"/>
        <v>-8.5972850678733611E-3</v>
      </c>
    </row>
    <row r="131" spans="1:5" x14ac:dyDescent="0.35">
      <c r="A131" s="2">
        <v>42547</v>
      </c>
      <c r="B131" s="1">
        <v>789.83</v>
      </c>
      <c r="C131" s="3">
        <f t="shared" ref="C131:C194" si="4">(B131-B130)/B130</f>
        <v>3.2903082375403875E-2</v>
      </c>
      <c r="D131" s="1">
        <v>22.6</v>
      </c>
      <c r="E131" s="3">
        <f t="shared" ref="E131:E194" si="5">(D131-D130)/D130</f>
        <v>3.1492469192149763E-2</v>
      </c>
    </row>
    <row r="132" spans="1:5" x14ac:dyDescent="0.35">
      <c r="A132" s="2">
        <v>42554</v>
      </c>
      <c r="B132" s="1">
        <v>790.74</v>
      </c>
      <c r="C132" s="3">
        <f t="shared" si="4"/>
        <v>1.1521466644720613E-3</v>
      </c>
      <c r="D132" s="1">
        <v>22.6</v>
      </c>
      <c r="E132" s="3">
        <f t="shared" si="5"/>
        <v>0</v>
      </c>
    </row>
    <row r="133" spans="1:5" x14ac:dyDescent="0.35">
      <c r="A133" s="2">
        <v>42561</v>
      </c>
      <c r="B133" s="1">
        <v>837.22</v>
      </c>
      <c r="C133" s="3">
        <f t="shared" si="4"/>
        <v>5.8780382932443052E-2</v>
      </c>
      <c r="D133" s="1">
        <v>22.7</v>
      </c>
      <c r="E133" s="3">
        <f t="shared" si="5"/>
        <v>4.4247787610618523E-3</v>
      </c>
    </row>
    <row r="134" spans="1:5" x14ac:dyDescent="0.35">
      <c r="A134" s="2">
        <v>42568</v>
      </c>
      <c r="B134" s="1">
        <v>727.78</v>
      </c>
      <c r="C134" s="3">
        <f t="shared" si="4"/>
        <v>-0.13071832971023153</v>
      </c>
      <c r="D134" s="1">
        <v>21.33</v>
      </c>
      <c r="E134" s="3">
        <f t="shared" si="5"/>
        <v>-6.0352422907489031E-2</v>
      </c>
    </row>
    <row r="135" spans="1:5" x14ac:dyDescent="0.35">
      <c r="A135" s="2">
        <v>42575</v>
      </c>
      <c r="B135" s="1">
        <v>765.3</v>
      </c>
      <c r="C135" s="3">
        <f t="shared" si="4"/>
        <v>5.1554041056363166E-2</v>
      </c>
      <c r="D135" s="1">
        <v>21.81</v>
      </c>
      <c r="E135" s="3">
        <f t="shared" si="5"/>
        <v>2.2503516174402272E-2</v>
      </c>
    </row>
    <row r="136" spans="1:5" x14ac:dyDescent="0.35">
      <c r="A136" s="2">
        <v>42582</v>
      </c>
      <c r="B136" s="1">
        <v>771.43</v>
      </c>
      <c r="C136" s="3">
        <f t="shared" si="4"/>
        <v>8.0099307461126302E-3</v>
      </c>
      <c r="D136" s="1">
        <v>22.4</v>
      </c>
      <c r="E136" s="3">
        <f t="shared" si="5"/>
        <v>2.7051811095827598E-2</v>
      </c>
    </row>
    <row r="137" spans="1:5" x14ac:dyDescent="0.35">
      <c r="A137" s="2">
        <v>42589</v>
      </c>
      <c r="B137" s="1">
        <v>792.58</v>
      </c>
      <c r="C137" s="3">
        <f t="shared" si="4"/>
        <v>2.7416615895155868E-2</v>
      </c>
      <c r="D137" s="1">
        <v>22.06</v>
      </c>
      <c r="E137" s="3">
        <f t="shared" si="5"/>
        <v>-1.5178571428571423E-2</v>
      </c>
    </row>
    <row r="138" spans="1:5" x14ac:dyDescent="0.35">
      <c r="A138" s="2">
        <v>42596</v>
      </c>
      <c r="B138" s="1">
        <v>791.52</v>
      </c>
      <c r="C138" s="3">
        <f t="shared" si="4"/>
        <v>-1.3374044260517034E-3</v>
      </c>
      <c r="D138" s="1">
        <v>20.309999999999999</v>
      </c>
      <c r="E138" s="3">
        <f t="shared" si="5"/>
        <v>-7.9329102447869448E-2</v>
      </c>
    </row>
    <row r="139" spans="1:5" x14ac:dyDescent="0.35">
      <c r="A139" s="2">
        <v>42603</v>
      </c>
      <c r="B139" s="1">
        <v>781.81</v>
      </c>
      <c r="C139" s="3">
        <f t="shared" si="4"/>
        <v>-1.2267535880331561E-2</v>
      </c>
      <c r="D139" s="1">
        <v>20.07</v>
      </c>
      <c r="E139" s="3">
        <f t="shared" si="5"/>
        <v>-1.181683899556861E-2</v>
      </c>
    </row>
    <row r="140" spans="1:5" x14ac:dyDescent="0.35">
      <c r="A140" s="2">
        <v>42610</v>
      </c>
      <c r="B140" s="1">
        <v>779.65</v>
      </c>
      <c r="C140" s="3">
        <f t="shared" si="4"/>
        <v>-2.7628196109028644E-3</v>
      </c>
      <c r="D140" s="1">
        <v>20.27</v>
      </c>
      <c r="E140" s="3">
        <f t="shared" si="5"/>
        <v>9.9651220727453547E-3</v>
      </c>
    </row>
    <row r="141" spans="1:5" x14ac:dyDescent="0.35">
      <c r="A141" s="2">
        <v>42617</v>
      </c>
      <c r="B141" s="1">
        <v>781.59</v>
      </c>
      <c r="C141" s="3">
        <f t="shared" si="4"/>
        <v>2.488296030270063E-3</v>
      </c>
      <c r="D141" s="1">
        <v>20.399999999999999</v>
      </c>
      <c r="E141" s="3">
        <f t="shared" si="5"/>
        <v>6.4134188455845587E-3</v>
      </c>
    </row>
    <row r="142" spans="1:5" x14ac:dyDescent="0.35">
      <c r="A142" s="2">
        <v>42624</v>
      </c>
      <c r="B142" s="1">
        <v>771.71</v>
      </c>
      <c r="C142" s="3">
        <f t="shared" si="4"/>
        <v>-1.2640898680894068E-2</v>
      </c>
      <c r="D142" s="1">
        <v>19.75</v>
      </c>
      <c r="E142" s="3">
        <f t="shared" si="5"/>
        <v>-3.1862745098039151E-2</v>
      </c>
    </row>
    <row r="143" spans="1:5" x14ac:dyDescent="0.35">
      <c r="A143" s="2">
        <v>42631</v>
      </c>
      <c r="B143" s="1">
        <v>807.45</v>
      </c>
      <c r="C143" s="3">
        <f t="shared" si="4"/>
        <v>4.6312734058130654E-2</v>
      </c>
      <c r="D143" s="1">
        <v>20.8</v>
      </c>
      <c r="E143" s="3">
        <f t="shared" si="5"/>
        <v>5.316455696202535E-2</v>
      </c>
    </row>
    <row r="144" spans="1:5" x14ac:dyDescent="0.35">
      <c r="A144" s="2">
        <v>42638</v>
      </c>
      <c r="B144" s="1">
        <v>776.05</v>
      </c>
      <c r="C144" s="3">
        <f t="shared" si="4"/>
        <v>-3.8887856833240558E-2</v>
      </c>
      <c r="D144" s="1">
        <v>19.77</v>
      </c>
      <c r="E144" s="3">
        <f t="shared" si="5"/>
        <v>-4.9519230769230822E-2</v>
      </c>
    </row>
    <row r="145" spans="1:5" x14ac:dyDescent="0.35">
      <c r="A145" s="2">
        <v>42645</v>
      </c>
      <c r="B145" s="1">
        <v>791</v>
      </c>
      <c r="C145" s="3">
        <f t="shared" si="4"/>
        <v>1.9264222666065391E-2</v>
      </c>
      <c r="D145" s="1">
        <v>19.93</v>
      </c>
      <c r="E145" s="3">
        <f t="shared" si="5"/>
        <v>8.0930703085483127E-3</v>
      </c>
    </row>
    <row r="146" spans="1:5" x14ac:dyDescent="0.35">
      <c r="A146" s="2">
        <v>42652</v>
      </c>
      <c r="B146" s="1">
        <v>786.97</v>
      </c>
      <c r="C146" s="3">
        <f t="shared" si="4"/>
        <v>-5.0948166877370074E-3</v>
      </c>
      <c r="D146" s="1">
        <v>19.72</v>
      </c>
      <c r="E146" s="3">
        <f t="shared" si="5"/>
        <v>-1.0536879076768733E-2</v>
      </c>
    </row>
    <row r="147" spans="1:5" x14ac:dyDescent="0.35">
      <c r="A147" s="2">
        <v>42659</v>
      </c>
      <c r="B147" s="1">
        <v>799.54</v>
      </c>
      <c r="C147" s="3">
        <f t="shared" si="4"/>
        <v>1.5972654611992751E-2</v>
      </c>
      <c r="D147" s="1">
        <v>20.149999999999999</v>
      </c>
      <c r="E147" s="3">
        <f t="shared" si="5"/>
        <v>2.1805273833671385E-2</v>
      </c>
    </row>
    <row r="148" spans="1:5" x14ac:dyDescent="0.35">
      <c r="A148" s="2">
        <v>42666</v>
      </c>
      <c r="B148" s="1">
        <v>794.9</v>
      </c>
      <c r="C148" s="3">
        <f t="shared" si="4"/>
        <v>-5.8033369187282515E-3</v>
      </c>
      <c r="D148" s="1">
        <v>19.91</v>
      </c>
      <c r="E148" s="3">
        <f t="shared" si="5"/>
        <v>-1.1910669975186028E-2</v>
      </c>
    </row>
    <row r="149" spans="1:5" x14ac:dyDescent="0.35">
      <c r="A149" s="2">
        <v>42673</v>
      </c>
      <c r="B149" s="1">
        <v>754.7</v>
      </c>
      <c r="C149" s="3">
        <f t="shared" si="4"/>
        <v>-5.0572399043904807E-2</v>
      </c>
      <c r="D149" s="1">
        <v>18.77</v>
      </c>
      <c r="E149" s="3">
        <f t="shared" si="5"/>
        <v>-5.7257659467604249E-2</v>
      </c>
    </row>
    <row r="150" spans="1:5" x14ac:dyDescent="0.35">
      <c r="A150" s="2">
        <v>42680</v>
      </c>
      <c r="B150" s="1">
        <v>764.44</v>
      </c>
      <c r="C150" s="3">
        <f t="shared" si="4"/>
        <v>1.2905790380283567E-2</v>
      </c>
      <c r="D150" s="1">
        <v>19.68</v>
      </c>
      <c r="E150" s="3">
        <f t="shared" si="5"/>
        <v>4.8481619605753874E-2</v>
      </c>
    </row>
    <row r="151" spans="1:5" x14ac:dyDescent="0.35">
      <c r="A151" s="2">
        <v>42687</v>
      </c>
      <c r="B151" s="1">
        <v>768.72</v>
      </c>
      <c r="C151" s="3">
        <f t="shared" si="4"/>
        <v>5.5988697608706671E-3</v>
      </c>
      <c r="D151" s="1">
        <v>19.559999999999999</v>
      </c>
      <c r="E151" s="3">
        <f t="shared" si="5"/>
        <v>-6.0975609756098066E-3</v>
      </c>
    </row>
    <row r="152" spans="1:5" x14ac:dyDescent="0.35">
      <c r="A152" s="2">
        <v>42694</v>
      </c>
      <c r="B152" s="1">
        <v>755.88</v>
      </c>
      <c r="C152" s="3">
        <f t="shared" si="4"/>
        <v>-1.6703090852325984E-2</v>
      </c>
      <c r="D152" s="1">
        <v>19.170000000000002</v>
      </c>
      <c r="E152" s="3">
        <f t="shared" si="5"/>
        <v>-1.9938650306748316E-2</v>
      </c>
    </row>
    <row r="153" spans="1:5" x14ac:dyDescent="0.35">
      <c r="A153" s="2">
        <v>42701</v>
      </c>
      <c r="B153" s="1">
        <v>745.99</v>
      </c>
      <c r="C153" s="3">
        <f t="shared" si="4"/>
        <v>-1.3084087421283783E-2</v>
      </c>
      <c r="D153" s="1">
        <v>19</v>
      </c>
      <c r="E153" s="3">
        <f t="shared" si="5"/>
        <v>-8.8680229525300823E-3</v>
      </c>
    </row>
    <row r="154" spans="1:5" x14ac:dyDescent="0.35">
      <c r="A154" s="2">
        <v>42708</v>
      </c>
      <c r="B154" s="1">
        <v>769.67</v>
      </c>
      <c r="C154" s="3">
        <f t="shared" si="4"/>
        <v>3.1743052855936336E-2</v>
      </c>
      <c r="D154" s="1">
        <v>19.16</v>
      </c>
      <c r="E154" s="3">
        <f t="shared" si="5"/>
        <v>8.4210526315789541E-3</v>
      </c>
    </row>
    <row r="155" spans="1:5" x14ac:dyDescent="0.35">
      <c r="A155" s="2">
        <v>42715</v>
      </c>
      <c r="B155" s="1">
        <v>787.72</v>
      </c>
      <c r="C155" s="3">
        <f t="shared" si="4"/>
        <v>2.3451609131186182E-2</v>
      </c>
      <c r="D155" s="1">
        <v>20.059999999999999</v>
      </c>
      <c r="E155" s="3">
        <f t="shared" si="5"/>
        <v>4.6972860125260883E-2</v>
      </c>
    </row>
    <row r="156" spans="1:5" x14ac:dyDescent="0.35">
      <c r="A156" s="2">
        <v>42722</v>
      </c>
      <c r="B156" s="1">
        <v>782.5</v>
      </c>
      <c r="C156" s="3">
        <f t="shared" si="4"/>
        <v>-6.6267201543696074E-3</v>
      </c>
      <c r="D156" s="1">
        <v>19.309999999999999</v>
      </c>
      <c r="E156" s="3">
        <f t="shared" si="5"/>
        <v>-3.7387836490528417E-2</v>
      </c>
    </row>
    <row r="157" spans="1:5" x14ac:dyDescent="0.35">
      <c r="A157" s="2">
        <v>42729</v>
      </c>
      <c r="B157" s="1">
        <v>794.94</v>
      </c>
      <c r="C157" s="3">
        <f t="shared" si="4"/>
        <v>1.589776357827483E-2</v>
      </c>
      <c r="D157" s="1">
        <v>19.559999999999999</v>
      </c>
      <c r="E157" s="3">
        <f t="shared" si="5"/>
        <v>1.2946659761781462E-2</v>
      </c>
    </row>
    <row r="158" spans="1:5" x14ac:dyDescent="0.35">
      <c r="A158" s="2">
        <v>42736</v>
      </c>
      <c r="B158" s="1">
        <v>785.51</v>
      </c>
      <c r="C158" s="3">
        <f t="shared" si="4"/>
        <v>-1.1862530505447031E-2</v>
      </c>
      <c r="D158" s="1">
        <v>19.41</v>
      </c>
      <c r="E158" s="3">
        <f t="shared" si="5"/>
        <v>-7.6687116564416458E-3</v>
      </c>
    </row>
    <row r="159" spans="1:5" x14ac:dyDescent="0.35">
      <c r="A159" s="2">
        <v>42743</v>
      </c>
      <c r="B159" s="1">
        <v>828.62</v>
      </c>
      <c r="C159" s="3">
        <f t="shared" si="4"/>
        <v>5.4881541928174071E-2</v>
      </c>
      <c r="D159" s="1">
        <v>21.1</v>
      </c>
      <c r="E159" s="3">
        <f t="shared" si="5"/>
        <v>8.706852138073165E-2</v>
      </c>
    </row>
    <row r="160" spans="1:5" x14ac:dyDescent="0.35">
      <c r="A160" s="2">
        <v>42750</v>
      </c>
      <c r="B160" s="1">
        <v>844</v>
      </c>
      <c r="C160" s="3">
        <f t="shared" si="4"/>
        <v>1.856098090801573E-2</v>
      </c>
      <c r="D160" s="1">
        <v>21.72</v>
      </c>
      <c r="E160" s="3">
        <f t="shared" si="5"/>
        <v>2.9383886255924047E-2</v>
      </c>
    </row>
    <row r="161" spans="1:5" x14ac:dyDescent="0.35">
      <c r="A161" s="2">
        <v>42757</v>
      </c>
      <c r="B161" s="1">
        <v>851.11</v>
      </c>
      <c r="C161" s="3">
        <f t="shared" si="4"/>
        <v>8.4241706161137606E-3</v>
      </c>
      <c r="D161" s="1">
        <v>21.08</v>
      </c>
      <c r="E161" s="3">
        <f t="shared" si="5"/>
        <v>-2.9465930018416235E-2</v>
      </c>
    </row>
    <row r="162" spans="1:5" x14ac:dyDescent="0.35">
      <c r="A162" s="2">
        <v>42764</v>
      </c>
      <c r="B162" s="1">
        <v>896.08</v>
      </c>
      <c r="C162" s="3">
        <f t="shared" si="4"/>
        <v>5.2836883599064785E-2</v>
      </c>
      <c r="D162" s="1">
        <v>21.22</v>
      </c>
      <c r="E162" s="3">
        <f t="shared" si="5"/>
        <v>6.6413662239089462E-3</v>
      </c>
    </row>
    <row r="163" spans="1:5" x14ac:dyDescent="0.35">
      <c r="A163" s="2">
        <v>42771</v>
      </c>
      <c r="B163" s="1">
        <v>887.74</v>
      </c>
      <c r="C163" s="3">
        <f t="shared" si="4"/>
        <v>-9.3072047138648677E-3</v>
      </c>
      <c r="D163" s="1">
        <v>20.6</v>
      </c>
      <c r="E163" s="3">
        <f t="shared" si="5"/>
        <v>-2.9217719132893376E-2</v>
      </c>
    </row>
    <row r="164" spans="1:5" x14ac:dyDescent="0.35">
      <c r="A164" s="2">
        <v>42778</v>
      </c>
      <c r="B164" s="1">
        <v>900.37</v>
      </c>
      <c r="C164" s="3">
        <f t="shared" si="4"/>
        <v>1.4227138576610263E-2</v>
      </c>
      <c r="D164" s="1">
        <v>21.36</v>
      </c>
      <c r="E164" s="3">
        <f t="shared" si="5"/>
        <v>3.6893203883495047E-2</v>
      </c>
    </row>
    <row r="165" spans="1:5" x14ac:dyDescent="0.35">
      <c r="A165" s="2">
        <v>42785</v>
      </c>
      <c r="B165" s="1">
        <v>895.32</v>
      </c>
      <c r="C165" s="3">
        <f t="shared" si="4"/>
        <v>-5.6088052689449389E-3</v>
      </c>
      <c r="D165" s="1">
        <v>20.94</v>
      </c>
      <c r="E165" s="3">
        <f t="shared" si="5"/>
        <v>-1.9662921348314519E-2</v>
      </c>
    </row>
    <row r="166" spans="1:5" x14ac:dyDescent="0.35">
      <c r="A166" s="2">
        <v>42792</v>
      </c>
      <c r="B166" s="1">
        <v>908.92</v>
      </c>
      <c r="C166" s="3">
        <f t="shared" si="4"/>
        <v>1.519009962918276E-2</v>
      </c>
      <c r="D166" s="1">
        <v>20.86</v>
      </c>
      <c r="E166" s="3">
        <f t="shared" si="5"/>
        <v>-3.8204393505253983E-3</v>
      </c>
    </row>
    <row r="167" spans="1:5" x14ac:dyDescent="0.35">
      <c r="A167" s="2">
        <v>42799</v>
      </c>
      <c r="B167" s="1">
        <v>908.57</v>
      </c>
      <c r="C167" s="3">
        <f t="shared" si="4"/>
        <v>-3.8507239360989861E-4</v>
      </c>
      <c r="D167" s="1">
        <v>22.3</v>
      </c>
      <c r="E167" s="3">
        <f t="shared" si="5"/>
        <v>6.9031639501438216E-2</v>
      </c>
    </row>
    <row r="168" spans="1:5" x14ac:dyDescent="0.35">
      <c r="A168" s="2">
        <v>42806</v>
      </c>
      <c r="B168" s="1">
        <v>916.87</v>
      </c>
      <c r="C168" s="3">
        <f t="shared" si="4"/>
        <v>9.1352344893623535E-3</v>
      </c>
      <c r="D168" s="1">
        <v>22.2</v>
      </c>
      <c r="E168" s="3">
        <f t="shared" si="5"/>
        <v>-4.4843049327354893E-3</v>
      </c>
    </row>
    <row r="169" spans="1:5" x14ac:dyDescent="0.35">
      <c r="A169" s="2">
        <v>42813</v>
      </c>
      <c r="B169" s="1">
        <v>916.1</v>
      </c>
      <c r="C169" s="3">
        <f t="shared" si="4"/>
        <v>-8.3981371404886389E-4</v>
      </c>
      <c r="D169" s="1">
        <v>22.88</v>
      </c>
      <c r="E169" s="3">
        <f t="shared" si="5"/>
        <v>3.063063063063062E-2</v>
      </c>
    </row>
    <row r="170" spans="1:5" x14ac:dyDescent="0.35">
      <c r="A170" s="2">
        <v>42820</v>
      </c>
      <c r="B170" s="1">
        <v>902</v>
      </c>
      <c r="C170" s="3">
        <f t="shared" si="4"/>
        <v>-1.5391332823927543E-2</v>
      </c>
      <c r="D170" s="1">
        <v>22.32</v>
      </c>
      <c r="E170" s="3">
        <f t="shared" si="5"/>
        <v>-2.447552447552442E-2</v>
      </c>
    </row>
    <row r="171" spans="1:5" x14ac:dyDescent="0.35">
      <c r="A171" s="2">
        <v>42827</v>
      </c>
      <c r="B171" s="1">
        <v>898.15</v>
      </c>
      <c r="C171" s="3">
        <f t="shared" si="4"/>
        <v>-4.2682926829268547E-3</v>
      </c>
      <c r="D171" s="1">
        <v>22.4</v>
      </c>
      <c r="E171" s="3">
        <f t="shared" si="5"/>
        <v>3.5842293906809273E-3</v>
      </c>
    </row>
    <row r="172" spans="1:5" x14ac:dyDescent="0.35">
      <c r="A172" s="2">
        <v>42834</v>
      </c>
      <c r="B172" s="1">
        <v>911.39</v>
      </c>
      <c r="C172" s="3">
        <f t="shared" si="4"/>
        <v>1.4741412904303301E-2</v>
      </c>
      <c r="D172" s="1">
        <v>22.52</v>
      </c>
      <c r="E172" s="3">
        <f t="shared" si="5"/>
        <v>5.3571428571429023E-3</v>
      </c>
    </row>
    <row r="173" spans="1:5" x14ac:dyDescent="0.35">
      <c r="A173" s="2">
        <v>42841</v>
      </c>
      <c r="B173" s="1">
        <v>935.05</v>
      </c>
      <c r="C173" s="3">
        <f t="shared" si="4"/>
        <v>2.5960346284247104E-2</v>
      </c>
      <c r="D173" s="1">
        <v>22.46</v>
      </c>
      <c r="E173" s="3">
        <f t="shared" si="5"/>
        <v>-2.6642984014209024E-3</v>
      </c>
    </row>
    <row r="174" spans="1:5" x14ac:dyDescent="0.35">
      <c r="A174" s="2">
        <v>42848</v>
      </c>
      <c r="B174" s="1">
        <v>956.9</v>
      </c>
      <c r="C174" s="3">
        <f t="shared" si="4"/>
        <v>2.3367734345756938E-2</v>
      </c>
      <c r="D174" s="1">
        <v>23.18</v>
      </c>
      <c r="E174" s="3">
        <f t="shared" si="5"/>
        <v>3.2056990204808497E-2</v>
      </c>
    </row>
    <row r="175" spans="1:5" x14ac:dyDescent="0.35">
      <c r="A175" s="2">
        <v>42855</v>
      </c>
      <c r="B175" s="1">
        <v>950.61</v>
      </c>
      <c r="C175" s="3">
        <f t="shared" si="4"/>
        <v>-6.5733096457309681E-3</v>
      </c>
      <c r="D175" s="1">
        <v>22.92</v>
      </c>
      <c r="E175" s="3">
        <f t="shared" si="5"/>
        <v>-1.121656600517679E-2</v>
      </c>
    </row>
    <row r="176" spans="1:5" x14ac:dyDescent="0.35">
      <c r="A176" s="2">
        <v>42862</v>
      </c>
      <c r="B176" s="1">
        <v>960.79</v>
      </c>
      <c r="C176" s="3">
        <f t="shared" si="4"/>
        <v>1.0708913224140236E-2</v>
      </c>
      <c r="D176" s="1">
        <v>25.27</v>
      </c>
      <c r="E176" s="3">
        <f t="shared" si="5"/>
        <v>0.1025305410122163</v>
      </c>
    </row>
    <row r="177" spans="1:5" x14ac:dyDescent="0.35">
      <c r="A177" s="2">
        <v>42869</v>
      </c>
      <c r="B177" s="1">
        <v>962.44</v>
      </c>
      <c r="C177" s="3">
        <f t="shared" si="4"/>
        <v>1.7173367749457125E-3</v>
      </c>
      <c r="D177" s="1">
        <v>25.05</v>
      </c>
      <c r="E177" s="3">
        <f t="shared" si="5"/>
        <v>-8.7059754649781908E-3</v>
      </c>
    </row>
    <row r="178" spans="1:5" x14ac:dyDescent="0.35">
      <c r="A178" s="2">
        <v>42876</v>
      </c>
      <c r="B178" s="1">
        <v>986.01</v>
      </c>
      <c r="C178" s="3">
        <f t="shared" si="4"/>
        <v>2.4489838327583991E-2</v>
      </c>
      <c r="D178" s="1">
        <v>25.31</v>
      </c>
      <c r="E178" s="3">
        <f t="shared" si="5"/>
        <v>1.0379241516965988E-2</v>
      </c>
    </row>
    <row r="179" spans="1:5" x14ac:dyDescent="0.35">
      <c r="A179" s="2">
        <v>42883</v>
      </c>
      <c r="B179" s="1">
        <v>998.87</v>
      </c>
      <c r="C179" s="3">
        <f t="shared" si="4"/>
        <v>1.3042464072372506E-2</v>
      </c>
      <c r="D179" s="1">
        <v>26.07</v>
      </c>
      <c r="E179" s="3">
        <f t="shared" si="5"/>
        <v>3.0027657052548465E-2</v>
      </c>
    </row>
    <row r="180" spans="1:5" x14ac:dyDescent="0.35">
      <c r="A180" s="2">
        <v>42890</v>
      </c>
      <c r="B180" s="1">
        <v>999.72</v>
      </c>
      <c r="C180" s="3">
        <f t="shared" si="4"/>
        <v>8.509615865928727E-4</v>
      </c>
      <c r="D180" s="1">
        <v>25.77</v>
      </c>
      <c r="E180" s="3">
        <f t="shared" si="5"/>
        <v>-1.1507479861910268E-2</v>
      </c>
    </row>
    <row r="181" spans="1:5" x14ac:dyDescent="0.35">
      <c r="A181" s="2">
        <v>42897</v>
      </c>
      <c r="B181" s="1">
        <v>992.8</v>
      </c>
      <c r="C181" s="3">
        <f t="shared" si="4"/>
        <v>-6.9219381426800231E-3</v>
      </c>
      <c r="D181" s="1">
        <v>25.98</v>
      </c>
      <c r="E181" s="3">
        <f t="shared" si="5"/>
        <v>8.1490104772992192E-3</v>
      </c>
    </row>
    <row r="182" spans="1:5" x14ac:dyDescent="0.35">
      <c r="A182" s="2">
        <v>42904</v>
      </c>
      <c r="B182" s="4">
        <v>1006.79</v>
      </c>
      <c r="C182" s="3">
        <f t="shared" si="4"/>
        <v>1.4091458501208713E-2</v>
      </c>
      <c r="D182" s="1">
        <v>26.36</v>
      </c>
      <c r="E182" s="3">
        <f t="shared" si="5"/>
        <v>1.4626635873748999E-2</v>
      </c>
    </row>
    <row r="183" spans="1:5" x14ac:dyDescent="0.35">
      <c r="A183" s="2">
        <v>42911</v>
      </c>
      <c r="B183" s="4">
        <v>1014.91</v>
      </c>
      <c r="C183" s="3">
        <f t="shared" si="4"/>
        <v>8.0652370404950442E-3</v>
      </c>
      <c r="D183" s="1">
        <v>26.42</v>
      </c>
      <c r="E183" s="3">
        <f t="shared" si="5"/>
        <v>2.2761760242792973E-3</v>
      </c>
    </row>
    <row r="184" spans="1:5" x14ac:dyDescent="0.35">
      <c r="A184" s="2">
        <v>42918</v>
      </c>
      <c r="B184" s="4">
        <v>1011.56</v>
      </c>
      <c r="C184" s="3">
        <f t="shared" si="4"/>
        <v>-3.3007852913066408E-3</v>
      </c>
      <c r="D184" s="1">
        <v>26.08</v>
      </c>
      <c r="E184" s="3">
        <f t="shared" si="5"/>
        <v>-1.2869038607115949E-2</v>
      </c>
    </row>
    <row r="185" spans="1:5" x14ac:dyDescent="0.35">
      <c r="A185" s="2">
        <v>42925</v>
      </c>
      <c r="B185" s="4">
        <v>1060.6199999999999</v>
      </c>
      <c r="C185" s="3">
        <f t="shared" si="4"/>
        <v>4.8499347542409692E-2</v>
      </c>
      <c r="D185" s="1">
        <v>27.37</v>
      </c>
      <c r="E185" s="3">
        <f t="shared" si="5"/>
        <v>4.946319018404919E-2</v>
      </c>
    </row>
    <row r="186" spans="1:5" x14ac:dyDescent="0.35">
      <c r="A186" s="2">
        <v>42932</v>
      </c>
      <c r="B186" s="4">
        <v>1077.48</v>
      </c>
      <c r="C186" s="3">
        <f t="shared" si="4"/>
        <v>1.5896362504950058E-2</v>
      </c>
      <c r="D186" s="1">
        <v>27.82</v>
      </c>
      <c r="E186" s="3">
        <f t="shared" si="5"/>
        <v>1.6441359152356567E-2</v>
      </c>
    </row>
    <row r="187" spans="1:5" x14ac:dyDescent="0.35">
      <c r="A187" s="2">
        <v>42939</v>
      </c>
      <c r="B187" s="4">
        <v>1087.08</v>
      </c>
      <c r="C187" s="3">
        <f t="shared" si="4"/>
        <v>8.9096781378771844E-3</v>
      </c>
      <c r="D187" s="1">
        <v>27.8</v>
      </c>
      <c r="E187" s="3">
        <f t="shared" si="5"/>
        <v>-7.1890726096332036E-4</v>
      </c>
    </row>
    <row r="188" spans="1:5" x14ac:dyDescent="0.35">
      <c r="A188" s="2">
        <v>42946</v>
      </c>
      <c r="B188" s="4">
        <v>1095.01</v>
      </c>
      <c r="C188" s="3">
        <f t="shared" si="4"/>
        <v>7.2947713139787911E-3</v>
      </c>
      <c r="D188" s="1">
        <v>28.31</v>
      </c>
      <c r="E188" s="3">
        <f t="shared" si="5"/>
        <v>1.8345323741007124E-2</v>
      </c>
    </row>
    <row r="189" spans="1:5" x14ac:dyDescent="0.35">
      <c r="A189" s="2">
        <v>42953</v>
      </c>
      <c r="B189" s="4">
        <v>1079.78</v>
      </c>
      <c r="C189" s="3">
        <f t="shared" si="4"/>
        <v>-1.3908548780376452E-2</v>
      </c>
      <c r="D189" s="1">
        <v>27.5</v>
      </c>
      <c r="E189" s="3">
        <f t="shared" si="5"/>
        <v>-2.8611797951253931E-2</v>
      </c>
    </row>
    <row r="190" spans="1:5" x14ac:dyDescent="0.35">
      <c r="A190" s="2">
        <v>42960</v>
      </c>
      <c r="B190" s="4">
        <v>1081.56</v>
      </c>
      <c r="C190" s="3">
        <f t="shared" si="4"/>
        <v>1.6484839504343225E-3</v>
      </c>
      <c r="D190" s="1">
        <v>30.01</v>
      </c>
      <c r="E190" s="3">
        <f t="shared" si="5"/>
        <v>9.1272727272727325E-2</v>
      </c>
    </row>
    <row r="191" spans="1:5" x14ac:dyDescent="0.35">
      <c r="A191" s="2">
        <v>42967</v>
      </c>
      <c r="B191" s="4">
        <v>1106.1600000000001</v>
      </c>
      <c r="C191" s="3">
        <f t="shared" si="4"/>
        <v>2.2744923998668717E-2</v>
      </c>
      <c r="D191" s="1">
        <v>30.69</v>
      </c>
      <c r="E191" s="3">
        <f t="shared" si="5"/>
        <v>2.2659113628790393E-2</v>
      </c>
    </row>
    <row r="192" spans="1:5" x14ac:dyDescent="0.35">
      <c r="A192" s="2">
        <v>42974</v>
      </c>
      <c r="B192" s="4">
        <v>1109.3900000000001</v>
      </c>
      <c r="C192" s="3">
        <f t="shared" si="4"/>
        <v>2.9200115715629004E-3</v>
      </c>
      <c r="D192" s="1">
        <v>30.98</v>
      </c>
      <c r="E192" s="3">
        <f t="shared" si="5"/>
        <v>9.4493320299771626E-3</v>
      </c>
    </row>
    <row r="193" spans="1:5" x14ac:dyDescent="0.35">
      <c r="A193" s="2">
        <v>42981</v>
      </c>
      <c r="B193" s="4">
        <v>1095.18</v>
      </c>
      <c r="C193" s="3">
        <f t="shared" si="4"/>
        <v>-1.2808840894545682E-2</v>
      </c>
      <c r="D193" s="1">
        <v>30.76</v>
      </c>
      <c r="E193" s="3">
        <f t="shared" si="5"/>
        <v>-7.1013557133634232E-3</v>
      </c>
    </row>
    <row r="194" spans="1:5" x14ac:dyDescent="0.35">
      <c r="A194" s="2">
        <v>42988</v>
      </c>
      <c r="B194" s="4">
        <v>1089.55</v>
      </c>
      <c r="C194" s="3">
        <f t="shared" si="4"/>
        <v>-5.1407074636133868E-3</v>
      </c>
      <c r="D194" s="1">
        <v>29.97</v>
      </c>
      <c r="E194" s="3">
        <f t="shared" si="5"/>
        <v>-2.5682704811443521E-2</v>
      </c>
    </row>
    <row r="195" spans="1:5" x14ac:dyDescent="0.35">
      <c r="A195" s="2">
        <v>42995</v>
      </c>
      <c r="B195" s="4">
        <v>1052.01</v>
      </c>
      <c r="C195" s="3">
        <f t="shared" ref="C195:C258" si="6">(B195-B194)/B194</f>
        <v>-3.4454591345050675E-2</v>
      </c>
      <c r="D195" s="1">
        <v>31.02</v>
      </c>
      <c r="E195" s="3">
        <f t="shared" ref="E195:E258" si="7">(D195-D194)/D194</f>
        <v>3.5035035035035057E-2</v>
      </c>
    </row>
    <row r="196" spans="1:5" x14ac:dyDescent="0.35">
      <c r="A196" s="2">
        <v>43002</v>
      </c>
      <c r="B196" s="4">
        <v>1040.19</v>
      </c>
      <c r="C196" s="3">
        <f t="shared" si="6"/>
        <v>-1.1235634642256192E-2</v>
      </c>
      <c r="D196" s="1">
        <v>30.07</v>
      </c>
      <c r="E196" s="3">
        <f t="shared" si="7"/>
        <v>-3.0625402965828476E-2</v>
      </c>
    </row>
    <row r="197" spans="1:5" x14ac:dyDescent="0.35">
      <c r="A197" s="2">
        <v>43009</v>
      </c>
      <c r="B197" s="4">
        <v>1053.0999999999999</v>
      </c>
      <c r="C197" s="3">
        <f t="shared" si="6"/>
        <v>1.241119410876845E-2</v>
      </c>
      <c r="D197" s="1">
        <v>29.66</v>
      </c>
      <c r="E197" s="3">
        <f t="shared" si="7"/>
        <v>-1.363485201197207E-2</v>
      </c>
    </row>
    <row r="198" spans="1:5" x14ac:dyDescent="0.35">
      <c r="A198" s="2">
        <v>43016</v>
      </c>
      <c r="B198" s="4">
        <v>1072.94</v>
      </c>
      <c r="C198" s="3">
        <f t="shared" si="6"/>
        <v>1.883961637071517E-2</v>
      </c>
      <c r="D198" s="1">
        <v>30.76</v>
      </c>
      <c r="E198" s="3">
        <f t="shared" si="7"/>
        <v>3.7086985839514544E-2</v>
      </c>
    </row>
    <row r="199" spans="1:5" x14ac:dyDescent="0.35">
      <c r="A199" s="2">
        <v>43023</v>
      </c>
      <c r="B199" s="4">
        <v>1095.02</v>
      </c>
      <c r="C199" s="3">
        <f t="shared" si="6"/>
        <v>2.0578969933080997E-2</v>
      </c>
      <c r="D199" s="1">
        <v>31.22</v>
      </c>
      <c r="E199" s="3">
        <f t="shared" si="7"/>
        <v>1.4954486345903682E-2</v>
      </c>
    </row>
    <row r="200" spans="1:5" x14ac:dyDescent="0.35">
      <c r="A200" s="2">
        <v>43030</v>
      </c>
      <c r="B200" s="4">
        <v>1089.6099999999999</v>
      </c>
      <c r="C200" s="3">
        <f t="shared" si="6"/>
        <v>-4.9405490310680004E-3</v>
      </c>
      <c r="D200" s="1">
        <v>31.12</v>
      </c>
      <c r="E200" s="3">
        <f t="shared" si="7"/>
        <v>-3.2030749519538076E-3</v>
      </c>
    </row>
    <row r="201" spans="1:5" x14ac:dyDescent="0.35">
      <c r="A201" s="2">
        <v>43037</v>
      </c>
      <c r="B201" s="4">
        <v>1121.5</v>
      </c>
      <c r="C201" s="3">
        <f t="shared" si="6"/>
        <v>2.9267352538981932E-2</v>
      </c>
      <c r="D201" s="1">
        <v>32.21</v>
      </c>
      <c r="E201" s="3">
        <f t="shared" si="7"/>
        <v>3.5025706940874028E-2</v>
      </c>
    </row>
    <row r="202" spans="1:5" x14ac:dyDescent="0.35">
      <c r="A202" s="2">
        <v>43044</v>
      </c>
      <c r="B202" s="4">
        <v>1097.81</v>
      </c>
      <c r="C202" s="3">
        <f t="shared" si="6"/>
        <v>-2.1123495318769555E-2</v>
      </c>
      <c r="D202" s="1">
        <v>32.130000000000003</v>
      </c>
      <c r="E202" s="3">
        <f t="shared" si="7"/>
        <v>-2.4837007140639023E-3</v>
      </c>
    </row>
    <row r="203" spans="1:5" x14ac:dyDescent="0.35">
      <c r="A203" s="2">
        <v>43051</v>
      </c>
      <c r="B203" s="4">
        <v>1070.44</v>
      </c>
      <c r="C203" s="3">
        <f t="shared" si="6"/>
        <v>-2.4931454441114484E-2</v>
      </c>
      <c r="D203" s="1">
        <v>31.51</v>
      </c>
      <c r="E203" s="3">
        <f t="shared" si="7"/>
        <v>-1.9296607531901679E-2</v>
      </c>
    </row>
    <row r="204" spans="1:5" x14ac:dyDescent="0.35">
      <c r="A204" s="2">
        <v>43058</v>
      </c>
      <c r="B204" s="4">
        <v>1057.05</v>
      </c>
      <c r="C204" s="3">
        <f t="shared" si="6"/>
        <v>-1.2508874855199824E-2</v>
      </c>
      <c r="D204" s="1">
        <v>30.07</v>
      </c>
      <c r="E204" s="3">
        <f t="shared" si="7"/>
        <v>-4.5699777848302162E-2</v>
      </c>
    </row>
    <row r="205" spans="1:5" x14ac:dyDescent="0.35">
      <c r="A205" s="2">
        <v>43065</v>
      </c>
      <c r="B205" s="4">
        <v>1045.8399999999999</v>
      </c>
      <c r="C205" s="3">
        <f t="shared" si="6"/>
        <v>-1.0604985573057129E-2</v>
      </c>
      <c r="D205" s="1">
        <v>30.05</v>
      </c>
      <c r="E205" s="3">
        <f t="shared" si="7"/>
        <v>-6.6511473229130611E-4</v>
      </c>
    </row>
    <row r="206" spans="1:5" x14ac:dyDescent="0.35">
      <c r="A206" s="2">
        <v>43072</v>
      </c>
      <c r="B206" s="4">
        <v>1090.25</v>
      </c>
      <c r="C206" s="3">
        <f t="shared" si="6"/>
        <v>4.2463474336418651E-2</v>
      </c>
      <c r="D206" s="1">
        <v>30.07</v>
      </c>
      <c r="E206" s="3">
        <f t="shared" si="7"/>
        <v>6.6555740432610894E-4</v>
      </c>
    </row>
    <row r="207" spans="1:5" x14ac:dyDescent="0.35">
      <c r="A207" s="2">
        <v>43079</v>
      </c>
      <c r="B207" s="4">
        <v>1105.21</v>
      </c>
      <c r="C207" s="3">
        <f t="shared" si="6"/>
        <v>1.3721623480853049E-2</v>
      </c>
      <c r="D207" s="1">
        <v>30.7</v>
      </c>
      <c r="E207" s="3">
        <f t="shared" si="7"/>
        <v>2.0951114067176556E-2</v>
      </c>
    </row>
    <row r="208" spans="1:5" x14ac:dyDescent="0.35">
      <c r="A208" s="2">
        <v>43086</v>
      </c>
      <c r="B208" s="4">
        <v>1123.27</v>
      </c>
      <c r="C208" s="3">
        <f t="shared" si="6"/>
        <v>1.6340785913989148E-2</v>
      </c>
      <c r="D208" s="1">
        <v>31.11</v>
      </c>
      <c r="E208" s="3">
        <f t="shared" si="7"/>
        <v>1.3355048859934859E-2</v>
      </c>
    </row>
    <row r="209" spans="1:5" x14ac:dyDescent="0.35">
      <c r="A209" s="2">
        <v>43093</v>
      </c>
      <c r="B209" s="4">
        <v>1165.05</v>
      </c>
      <c r="C209" s="3">
        <f t="shared" si="6"/>
        <v>3.7194975384368827E-2</v>
      </c>
      <c r="D209" s="1">
        <v>31.86</v>
      </c>
      <c r="E209" s="3">
        <f t="shared" si="7"/>
        <v>2.4108003857280617E-2</v>
      </c>
    </row>
    <row r="210" spans="1:5" x14ac:dyDescent="0.35">
      <c r="A210" s="2">
        <v>43100</v>
      </c>
      <c r="B210" s="4">
        <v>1179.71</v>
      </c>
      <c r="C210" s="3">
        <f t="shared" si="6"/>
        <v>1.2583150937728065E-2</v>
      </c>
      <c r="D210" s="1">
        <v>31.27</v>
      </c>
      <c r="E210" s="3">
        <f t="shared" si="7"/>
        <v>-1.8518518518518514E-2</v>
      </c>
    </row>
    <row r="211" spans="1:5" x14ac:dyDescent="0.35">
      <c r="A211" s="2">
        <v>43107</v>
      </c>
      <c r="B211" s="4">
        <v>1163.08</v>
      </c>
      <c r="C211" s="3">
        <f t="shared" si="6"/>
        <v>-1.4096684778462596E-2</v>
      </c>
      <c r="D211" s="1">
        <v>30.76</v>
      </c>
      <c r="E211" s="3">
        <f t="shared" si="7"/>
        <v>-1.6309561880396482E-2</v>
      </c>
    </row>
    <row r="212" spans="1:5" x14ac:dyDescent="0.35">
      <c r="A212" s="2">
        <v>43114</v>
      </c>
      <c r="B212" s="4">
        <v>1166.68</v>
      </c>
      <c r="C212" s="3">
        <f t="shared" si="6"/>
        <v>3.0952299067993059E-3</v>
      </c>
      <c r="D212" s="1">
        <v>30.9</v>
      </c>
      <c r="E212" s="3">
        <f t="shared" si="7"/>
        <v>4.5513654096227896E-3</v>
      </c>
    </row>
    <row r="213" spans="1:5" x14ac:dyDescent="0.35">
      <c r="A213" s="2">
        <v>43121</v>
      </c>
      <c r="B213" s="4">
        <v>1220.6099999999999</v>
      </c>
      <c r="C213" s="3">
        <f t="shared" si="6"/>
        <v>4.6225185997874167E-2</v>
      </c>
      <c r="D213" s="1">
        <v>31.29</v>
      </c>
      <c r="E213" s="3">
        <f t="shared" si="7"/>
        <v>1.2621359223300989E-2</v>
      </c>
    </row>
    <row r="214" spans="1:5" x14ac:dyDescent="0.35">
      <c r="A214" s="2">
        <v>43128</v>
      </c>
      <c r="B214" s="4">
        <v>1197.19</v>
      </c>
      <c r="C214" s="3">
        <f t="shared" si="6"/>
        <v>-1.9187127747601482E-2</v>
      </c>
      <c r="D214" s="1">
        <v>30.19</v>
      </c>
      <c r="E214" s="3">
        <f t="shared" si="7"/>
        <v>-3.5155001597954552E-2</v>
      </c>
    </row>
    <row r="215" spans="1:5" x14ac:dyDescent="0.35">
      <c r="A215" s="2">
        <v>43135</v>
      </c>
      <c r="B215" s="4">
        <v>1153.02</v>
      </c>
      <c r="C215" s="3">
        <f t="shared" si="6"/>
        <v>-3.6894728489212297E-2</v>
      </c>
      <c r="D215" s="1">
        <v>28.96</v>
      </c>
      <c r="E215" s="3">
        <f t="shared" si="7"/>
        <v>-4.0741967538920183E-2</v>
      </c>
    </row>
    <row r="216" spans="1:5" x14ac:dyDescent="0.35">
      <c r="A216" s="2">
        <v>43142</v>
      </c>
      <c r="B216" s="4">
        <v>1183.24</v>
      </c>
      <c r="C216" s="3">
        <f t="shared" si="6"/>
        <v>2.6209432620422912E-2</v>
      </c>
      <c r="D216" s="1">
        <v>29.96</v>
      </c>
      <c r="E216" s="3">
        <f t="shared" si="7"/>
        <v>3.4530386740331494E-2</v>
      </c>
    </row>
    <row r="217" spans="1:5" x14ac:dyDescent="0.35">
      <c r="A217" s="2">
        <v>43149</v>
      </c>
      <c r="B217" s="4">
        <v>1193.0999999999999</v>
      </c>
      <c r="C217" s="3">
        <f t="shared" si="6"/>
        <v>8.3330516209728367E-3</v>
      </c>
      <c r="D217" s="1">
        <v>29.82</v>
      </c>
      <c r="E217" s="3">
        <f t="shared" si="7"/>
        <v>-4.672897196261701E-3</v>
      </c>
    </row>
    <row r="218" spans="1:5" x14ac:dyDescent="0.35">
      <c r="A218" s="2">
        <v>43156</v>
      </c>
      <c r="B218" s="4">
        <v>1186.9000000000001</v>
      </c>
      <c r="C218" s="3">
        <f t="shared" si="6"/>
        <v>-5.1965468108287807E-3</v>
      </c>
      <c r="D218" s="1">
        <v>29.92</v>
      </c>
      <c r="E218" s="3">
        <f t="shared" si="7"/>
        <v>3.3534540576794572E-3</v>
      </c>
    </row>
    <row r="219" spans="1:5" x14ac:dyDescent="0.35">
      <c r="A219" s="2">
        <v>43163</v>
      </c>
      <c r="B219" s="4">
        <v>1188.4000000000001</v>
      </c>
      <c r="C219" s="3">
        <f t="shared" si="6"/>
        <v>1.263796444519336E-3</v>
      </c>
      <c r="D219" s="1">
        <v>31.68</v>
      </c>
      <c r="E219" s="3">
        <f t="shared" si="7"/>
        <v>5.8823529411764636E-2</v>
      </c>
    </row>
    <row r="220" spans="1:5" x14ac:dyDescent="0.35">
      <c r="A220" s="2">
        <v>43170</v>
      </c>
      <c r="B220" s="4">
        <v>1191.67</v>
      </c>
      <c r="C220" s="3">
        <f t="shared" si="6"/>
        <v>2.7515987882867567E-3</v>
      </c>
      <c r="D220" s="1">
        <v>31.13</v>
      </c>
      <c r="E220" s="3">
        <f t="shared" si="7"/>
        <v>-1.7361111111111133E-2</v>
      </c>
    </row>
    <row r="221" spans="1:5" x14ac:dyDescent="0.35">
      <c r="A221" s="2">
        <v>43177</v>
      </c>
      <c r="B221" s="4">
        <v>1186.05</v>
      </c>
      <c r="C221" s="3">
        <f t="shared" si="6"/>
        <v>-4.7160707242777933E-3</v>
      </c>
      <c r="D221" s="1">
        <v>29.72</v>
      </c>
      <c r="E221" s="3">
        <f t="shared" si="7"/>
        <v>-4.5293928686154838E-2</v>
      </c>
    </row>
    <row r="222" spans="1:5" x14ac:dyDescent="0.35">
      <c r="A222" s="2">
        <v>43184</v>
      </c>
      <c r="B222" s="4">
        <v>1168.45</v>
      </c>
      <c r="C222" s="3">
        <f t="shared" si="6"/>
        <v>-1.4839172041650781E-2</v>
      </c>
      <c r="D222" s="1">
        <v>29.33</v>
      </c>
      <c r="E222" s="3">
        <f t="shared" si="7"/>
        <v>-1.3122476446837165E-2</v>
      </c>
    </row>
    <row r="223" spans="1:5" x14ac:dyDescent="0.35">
      <c r="A223" s="2">
        <v>43191</v>
      </c>
      <c r="B223" s="4">
        <v>1166.74</v>
      </c>
      <c r="C223" s="3">
        <f t="shared" si="6"/>
        <v>-1.4634772561941344E-3</v>
      </c>
      <c r="D223" s="1">
        <v>28.96</v>
      </c>
      <c r="E223" s="3">
        <f t="shared" si="7"/>
        <v>-1.2615069894306085E-2</v>
      </c>
    </row>
    <row r="224" spans="1:5" x14ac:dyDescent="0.35">
      <c r="A224" s="2">
        <v>43198</v>
      </c>
      <c r="B224" s="4">
        <v>1113.1500000000001</v>
      </c>
      <c r="C224" s="3">
        <f t="shared" si="6"/>
        <v>-4.5931398597802355E-2</v>
      </c>
      <c r="D224" s="1">
        <v>28.72</v>
      </c>
      <c r="E224" s="3">
        <f t="shared" si="7"/>
        <v>-8.2872928176796271E-3</v>
      </c>
    </row>
    <row r="225" spans="1:5" x14ac:dyDescent="0.35">
      <c r="A225" s="2">
        <v>43205</v>
      </c>
      <c r="B225" s="4">
        <v>1128.75</v>
      </c>
      <c r="C225" s="3">
        <f t="shared" si="6"/>
        <v>1.401428378924665E-2</v>
      </c>
      <c r="D225" s="1">
        <v>28.66</v>
      </c>
      <c r="E225" s="3">
        <f t="shared" si="7"/>
        <v>-2.0891364902506518E-3</v>
      </c>
    </row>
    <row r="226" spans="1:5" x14ac:dyDescent="0.35">
      <c r="A226" s="2">
        <v>43212</v>
      </c>
      <c r="B226" s="4">
        <v>1097.51</v>
      </c>
      <c r="C226" s="3">
        <f t="shared" si="6"/>
        <v>-2.7676633444075314E-2</v>
      </c>
      <c r="D226" s="1">
        <v>29.01</v>
      </c>
      <c r="E226" s="3">
        <f t="shared" si="7"/>
        <v>1.2212142358688116E-2</v>
      </c>
    </row>
    <row r="227" spans="1:5" x14ac:dyDescent="0.35">
      <c r="A227" s="2">
        <v>43219</v>
      </c>
      <c r="B227" s="4">
        <v>1046.28</v>
      </c>
      <c r="C227" s="3">
        <f t="shared" si="6"/>
        <v>-4.667839017412144E-2</v>
      </c>
      <c r="D227" s="1">
        <v>27.82</v>
      </c>
      <c r="E227" s="3">
        <f t="shared" si="7"/>
        <v>-4.1020337814546746E-2</v>
      </c>
    </row>
    <row r="228" spans="1:5" x14ac:dyDescent="0.35">
      <c r="A228" s="2">
        <v>43226</v>
      </c>
      <c r="B228" s="4">
        <v>1036.03</v>
      </c>
      <c r="C228" s="3">
        <f t="shared" si="6"/>
        <v>-9.796612761402302E-3</v>
      </c>
      <c r="D228" s="1">
        <v>28.29</v>
      </c>
      <c r="E228" s="3">
        <f t="shared" si="7"/>
        <v>1.6894320632638349E-2</v>
      </c>
    </row>
    <row r="229" spans="1:5" x14ac:dyDescent="0.35">
      <c r="A229" s="2">
        <v>43233</v>
      </c>
      <c r="B229" s="4">
        <v>1041.3800000000001</v>
      </c>
      <c r="C229" s="3">
        <f t="shared" si="6"/>
        <v>5.163943129060101E-3</v>
      </c>
      <c r="D229" s="1">
        <v>29.01</v>
      </c>
      <c r="E229" s="3">
        <f t="shared" si="7"/>
        <v>2.5450689289501678E-2</v>
      </c>
    </row>
    <row r="230" spans="1:5" x14ac:dyDescent="0.35">
      <c r="A230" s="2">
        <v>43240</v>
      </c>
      <c r="B230" s="4">
        <v>1045.73</v>
      </c>
      <c r="C230" s="3">
        <f t="shared" si="6"/>
        <v>4.1771495515565008E-3</v>
      </c>
      <c r="D230" s="1">
        <v>28.88</v>
      </c>
      <c r="E230" s="3">
        <f t="shared" si="7"/>
        <v>-4.4812133746984679E-3</v>
      </c>
    </row>
    <row r="231" spans="1:5" x14ac:dyDescent="0.35">
      <c r="A231" s="2">
        <v>43247</v>
      </c>
      <c r="B231" s="4">
        <v>1007.49</v>
      </c>
      <c r="C231" s="3">
        <f t="shared" si="6"/>
        <v>-3.6567756495462511E-2</v>
      </c>
      <c r="D231" s="1">
        <v>27.9</v>
      </c>
      <c r="E231" s="3">
        <f t="shared" si="7"/>
        <v>-3.3933518005540182E-2</v>
      </c>
    </row>
    <row r="232" spans="1:5" x14ac:dyDescent="0.35">
      <c r="A232" s="2">
        <v>43254</v>
      </c>
      <c r="B232" s="1">
        <v>973.94</v>
      </c>
      <c r="C232" s="3">
        <f t="shared" si="6"/>
        <v>-3.3300578665793161E-2</v>
      </c>
      <c r="D232" s="1">
        <v>27.62</v>
      </c>
      <c r="E232" s="3">
        <f t="shared" si="7"/>
        <v>-1.0035842293906723E-2</v>
      </c>
    </row>
    <row r="233" spans="1:5" x14ac:dyDescent="0.35">
      <c r="A233" s="2">
        <v>43261</v>
      </c>
      <c r="B233" s="1">
        <v>960.64</v>
      </c>
      <c r="C233" s="3">
        <f t="shared" si="6"/>
        <v>-1.3655872024970806E-2</v>
      </c>
      <c r="D233" s="1">
        <v>28.58</v>
      </c>
      <c r="E233" s="3">
        <f t="shared" si="7"/>
        <v>3.475742215785653E-2</v>
      </c>
    </row>
    <row r="234" spans="1:5" x14ac:dyDescent="0.35">
      <c r="A234" s="2">
        <v>43268</v>
      </c>
      <c r="B234" s="1">
        <v>973.21</v>
      </c>
      <c r="C234" s="3">
        <f t="shared" si="6"/>
        <v>1.3085026648900785E-2</v>
      </c>
      <c r="D234" s="1">
        <v>28.31</v>
      </c>
      <c r="E234" s="3">
        <f t="shared" si="7"/>
        <v>-9.4471658502449114E-3</v>
      </c>
    </row>
    <row r="235" spans="1:5" x14ac:dyDescent="0.35">
      <c r="A235" s="2">
        <v>43275</v>
      </c>
      <c r="B235" s="1">
        <v>983.66</v>
      </c>
      <c r="C235" s="3">
        <f t="shared" si="6"/>
        <v>1.0737661964015918E-2</v>
      </c>
      <c r="D235" s="1">
        <v>27.85</v>
      </c>
      <c r="E235" s="3">
        <f t="shared" si="7"/>
        <v>-1.6248675379724384E-2</v>
      </c>
    </row>
    <row r="236" spans="1:5" x14ac:dyDescent="0.35">
      <c r="A236" s="2">
        <v>43282</v>
      </c>
      <c r="B236" s="4">
        <v>1004.89</v>
      </c>
      <c r="C236" s="3">
        <f t="shared" si="6"/>
        <v>2.1582660675436655E-2</v>
      </c>
      <c r="D236" s="1">
        <v>28.74</v>
      </c>
      <c r="E236" s="3">
        <f t="shared" si="7"/>
        <v>3.1956912028725207E-2</v>
      </c>
    </row>
    <row r="237" spans="1:5" x14ac:dyDescent="0.35">
      <c r="A237" s="2">
        <v>43289</v>
      </c>
      <c r="B237" s="1">
        <v>915.82</v>
      </c>
      <c r="C237" s="3">
        <f t="shared" si="6"/>
        <v>-8.8636567186458154E-2</v>
      </c>
      <c r="D237" s="1">
        <v>27.38</v>
      </c>
      <c r="E237" s="3">
        <f t="shared" si="7"/>
        <v>-4.7320807237299915E-2</v>
      </c>
    </row>
    <row r="238" spans="1:5" x14ac:dyDescent="0.35">
      <c r="A238" s="2">
        <v>43296</v>
      </c>
      <c r="B238" s="1">
        <v>957.57</v>
      </c>
      <c r="C238" s="3">
        <f t="shared" si="6"/>
        <v>4.5587560874407629E-2</v>
      </c>
      <c r="D238" s="1">
        <v>30.28</v>
      </c>
      <c r="E238" s="3">
        <f t="shared" si="7"/>
        <v>0.10591672753834924</v>
      </c>
    </row>
    <row r="239" spans="1:5" x14ac:dyDescent="0.35">
      <c r="A239" s="2">
        <v>43303</v>
      </c>
      <c r="B239" s="1">
        <v>972.49</v>
      </c>
      <c r="C239" s="3">
        <f t="shared" si="6"/>
        <v>1.5581106342095051E-2</v>
      </c>
      <c r="D239" s="1">
        <v>29.18</v>
      </c>
      <c r="E239" s="3">
        <f t="shared" si="7"/>
        <v>-3.6327608982826991E-2</v>
      </c>
    </row>
    <row r="240" spans="1:5" x14ac:dyDescent="0.35">
      <c r="A240" s="2">
        <v>43310</v>
      </c>
      <c r="B240" s="1">
        <v>971.38</v>
      </c>
      <c r="C240" s="3">
        <f t="shared" si="6"/>
        <v>-1.1413999115672281E-3</v>
      </c>
      <c r="D240" s="1">
        <v>28.62</v>
      </c>
      <c r="E240" s="3">
        <f t="shared" si="7"/>
        <v>-1.919122686771757E-2</v>
      </c>
    </row>
    <row r="241" spans="1:5" x14ac:dyDescent="0.35">
      <c r="A241" s="2">
        <v>43317</v>
      </c>
      <c r="B241" s="1">
        <v>961.86</v>
      </c>
      <c r="C241" s="3">
        <f t="shared" si="6"/>
        <v>-9.8004900245012069E-3</v>
      </c>
      <c r="D241" s="1">
        <v>29.03</v>
      </c>
      <c r="E241" s="3">
        <f t="shared" si="7"/>
        <v>1.4325646401118103E-2</v>
      </c>
    </row>
    <row r="242" spans="1:5" x14ac:dyDescent="0.35">
      <c r="A242" s="2">
        <v>43324</v>
      </c>
      <c r="B242" s="1">
        <v>901.48</v>
      </c>
      <c r="C242" s="3">
        <f t="shared" si="6"/>
        <v>-6.2774208304742882E-2</v>
      </c>
      <c r="D242" s="1">
        <v>26.9</v>
      </c>
      <c r="E242" s="3">
        <f t="shared" si="7"/>
        <v>-7.337237340682061E-2</v>
      </c>
    </row>
    <row r="243" spans="1:5" x14ac:dyDescent="0.35">
      <c r="A243" s="2">
        <v>43331</v>
      </c>
      <c r="B243" s="1">
        <v>915.3</v>
      </c>
      <c r="C243" s="3">
        <f t="shared" si="6"/>
        <v>1.5330345653813658E-2</v>
      </c>
      <c r="D243" s="1">
        <v>27.25</v>
      </c>
      <c r="E243" s="3">
        <f t="shared" si="7"/>
        <v>1.3011152416356931E-2</v>
      </c>
    </row>
    <row r="244" spans="1:5" x14ac:dyDescent="0.35">
      <c r="A244" s="2">
        <v>43338</v>
      </c>
      <c r="B244" s="1">
        <v>941.58</v>
      </c>
      <c r="C244" s="3">
        <f t="shared" si="6"/>
        <v>2.8711897738446505E-2</v>
      </c>
      <c r="D244" s="1">
        <v>30.28</v>
      </c>
      <c r="E244" s="3">
        <f t="shared" si="7"/>
        <v>0.11119266055045876</v>
      </c>
    </row>
    <row r="245" spans="1:5" x14ac:dyDescent="0.35">
      <c r="A245" s="2">
        <v>43345</v>
      </c>
      <c r="B245" s="1">
        <v>948.22</v>
      </c>
      <c r="C245" s="3">
        <f t="shared" si="6"/>
        <v>7.0519764650905778E-3</v>
      </c>
      <c r="D245" s="1">
        <v>30.09</v>
      </c>
      <c r="E245" s="3">
        <f t="shared" si="7"/>
        <v>-6.2747688243065146E-3</v>
      </c>
    </row>
    <row r="246" spans="1:5" x14ac:dyDescent="0.35">
      <c r="A246" s="2">
        <v>43352</v>
      </c>
      <c r="B246" s="1">
        <v>961.42</v>
      </c>
      <c r="C246" s="3">
        <f t="shared" si="6"/>
        <v>1.392082006285454E-2</v>
      </c>
      <c r="D246" s="1">
        <v>31.36</v>
      </c>
      <c r="E246" s="3">
        <f t="shared" si="7"/>
        <v>4.2206713193752063E-2</v>
      </c>
    </row>
    <row r="247" spans="1:5" x14ac:dyDescent="0.35">
      <c r="A247" s="2">
        <v>43359</v>
      </c>
      <c r="B247" s="1">
        <v>991.81</v>
      </c>
      <c r="C247" s="3">
        <f t="shared" si="6"/>
        <v>3.1609494289696477E-2</v>
      </c>
      <c r="D247" s="1">
        <v>33.35</v>
      </c>
      <c r="E247" s="3">
        <f t="shared" si="7"/>
        <v>6.3456632653061285E-2</v>
      </c>
    </row>
    <row r="248" spans="1:5" x14ac:dyDescent="0.35">
      <c r="A248" s="2">
        <v>43366</v>
      </c>
      <c r="B248" s="4">
        <v>1010.06</v>
      </c>
      <c r="C248" s="3">
        <f t="shared" si="6"/>
        <v>1.8400701747310472E-2</v>
      </c>
      <c r="D248" s="1">
        <v>33.74</v>
      </c>
      <c r="E248" s="3">
        <f t="shared" si="7"/>
        <v>1.1694152923538247E-2</v>
      </c>
    </row>
    <row r="249" spans="1:5" x14ac:dyDescent="0.35">
      <c r="A249" s="2">
        <v>43373</v>
      </c>
      <c r="B249" s="1">
        <v>959.91</v>
      </c>
      <c r="C249" s="3">
        <f t="shared" si="6"/>
        <v>-4.9650515810941903E-2</v>
      </c>
      <c r="D249" s="1">
        <v>33.49</v>
      </c>
      <c r="E249" s="3">
        <f t="shared" si="7"/>
        <v>-7.4096028452874923E-3</v>
      </c>
    </row>
    <row r="250" spans="1:5" x14ac:dyDescent="0.35">
      <c r="A250" s="2">
        <v>43380</v>
      </c>
      <c r="B250" s="1">
        <v>977.05</v>
      </c>
      <c r="C250" s="3">
        <f t="shared" si="6"/>
        <v>1.7855840651727753E-2</v>
      </c>
      <c r="D250" s="1">
        <v>33.270000000000003</v>
      </c>
      <c r="E250" s="3">
        <f t="shared" si="7"/>
        <v>-6.5691251119736893E-3</v>
      </c>
    </row>
    <row r="251" spans="1:5" x14ac:dyDescent="0.35">
      <c r="A251" s="2">
        <v>43387</v>
      </c>
      <c r="B251" s="1">
        <v>975.55</v>
      </c>
      <c r="C251" s="3">
        <f t="shared" si="6"/>
        <v>-1.5352336113811985E-3</v>
      </c>
      <c r="D251" s="1">
        <v>32.950000000000003</v>
      </c>
      <c r="E251" s="3">
        <f t="shared" si="7"/>
        <v>-9.6182747219717545E-3</v>
      </c>
    </row>
    <row r="252" spans="1:5" x14ac:dyDescent="0.35">
      <c r="A252" s="2">
        <v>43394</v>
      </c>
      <c r="B252" s="1">
        <v>916.88</v>
      </c>
      <c r="C252" s="3">
        <f t="shared" si="6"/>
        <v>-6.0140433601558053E-2</v>
      </c>
      <c r="D252" s="1">
        <v>33.1</v>
      </c>
      <c r="E252" s="3">
        <f t="shared" si="7"/>
        <v>4.5523520485583786E-3</v>
      </c>
    </row>
    <row r="253" spans="1:5" x14ac:dyDescent="0.35">
      <c r="A253" s="2">
        <v>43401</v>
      </c>
      <c r="B253" s="1">
        <v>949.99</v>
      </c>
      <c r="C253" s="3">
        <f t="shared" si="6"/>
        <v>3.6111595846784764E-2</v>
      </c>
      <c r="D253" s="1">
        <v>33.18</v>
      </c>
      <c r="E253" s="3">
        <f t="shared" si="7"/>
        <v>2.4169184290029695E-3</v>
      </c>
    </row>
    <row r="254" spans="1:5" x14ac:dyDescent="0.35">
      <c r="A254" s="2">
        <v>43408</v>
      </c>
      <c r="B254" s="1">
        <v>938.36</v>
      </c>
      <c r="C254" s="3">
        <f t="shared" si="6"/>
        <v>-1.2242234128780298E-2</v>
      </c>
      <c r="D254" s="1">
        <v>32.26</v>
      </c>
      <c r="E254" s="3">
        <f t="shared" si="7"/>
        <v>-2.7727546714888539E-2</v>
      </c>
    </row>
    <row r="255" spans="1:5" x14ac:dyDescent="0.35">
      <c r="A255" s="2">
        <v>43415</v>
      </c>
      <c r="B255" s="1">
        <v>945.92</v>
      </c>
      <c r="C255" s="3">
        <f t="shared" si="6"/>
        <v>8.0566094036403357E-3</v>
      </c>
      <c r="D255" s="1">
        <v>34.78</v>
      </c>
      <c r="E255" s="3">
        <f t="shared" si="7"/>
        <v>7.8115313081215235E-2</v>
      </c>
    </row>
    <row r="256" spans="1:5" x14ac:dyDescent="0.35">
      <c r="A256" s="2">
        <v>43422</v>
      </c>
      <c r="B256" s="1">
        <v>939.13</v>
      </c>
      <c r="C256" s="3">
        <f t="shared" si="6"/>
        <v>-7.178196887686024E-3</v>
      </c>
      <c r="D256" s="1">
        <v>34.57</v>
      </c>
      <c r="E256" s="3">
        <f t="shared" si="7"/>
        <v>-6.0379528464635087E-3</v>
      </c>
    </row>
    <row r="257" spans="1:5" x14ac:dyDescent="0.35">
      <c r="A257" s="2">
        <v>43429</v>
      </c>
      <c r="B257" s="1">
        <v>964.78</v>
      </c>
      <c r="C257" s="3">
        <f t="shared" si="6"/>
        <v>2.7312512644681756E-2</v>
      </c>
      <c r="D257" s="1">
        <v>35.4</v>
      </c>
      <c r="E257" s="3">
        <f t="shared" si="7"/>
        <v>2.4009256580850399E-2</v>
      </c>
    </row>
    <row r="258" spans="1:5" x14ac:dyDescent="0.35">
      <c r="A258" s="2">
        <v>43436</v>
      </c>
      <c r="B258" s="1">
        <v>947.74</v>
      </c>
      <c r="C258" s="3">
        <f t="shared" si="6"/>
        <v>-1.7662057671178885E-2</v>
      </c>
      <c r="D258" s="1">
        <v>35.130000000000003</v>
      </c>
      <c r="E258" s="3">
        <f t="shared" si="7"/>
        <v>-7.6271186440676842E-3</v>
      </c>
    </row>
    <row r="259" spans="1:5" x14ac:dyDescent="0.35">
      <c r="A259" s="2">
        <v>43443</v>
      </c>
      <c r="B259" s="1">
        <v>913.87</v>
      </c>
      <c r="C259" s="3">
        <f t="shared" ref="C259:C322" si="8">(B259-B258)/B258</f>
        <v>-3.5737649566336765E-2</v>
      </c>
      <c r="D259" s="1">
        <v>36.619999999999997</v>
      </c>
      <c r="E259" s="3">
        <f t="shared" ref="E259:E322" si="9">(D259-D258)/D258</f>
        <v>4.2413891261030311E-2</v>
      </c>
    </row>
    <row r="260" spans="1:5" x14ac:dyDescent="0.35">
      <c r="A260" s="2">
        <v>43450</v>
      </c>
      <c r="B260" s="1">
        <v>927.24</v>
      </c>
      <c r="C260" s="3">
        <f t="shared" si="8"/>
        <v>1.4630089618873587E-2</v>
      </c>
      <c r="D260" s="1">
        <v>36.75</v>
      </c>
      <c r="E260" s="3">
        <f t="shared" si="9"/>
        <v>3.5499726925178198E-3</v>
      </c>
    </row>
    <row r="261" spans="1:5" x14ac:dyDescent="0.35">
      <c r="A261" s="2">
        <v>43457</v>
      </c>
      <c r="B261" s="1">
        <v>912.71</v>
      </c>
      <c r="C261" s="3">
        <f t="shared" si="8"/>
        <v>-1.5670160907639848E-2</v>
      </c>
      <c r="D261" s="1">
        <v>35.78</v>
      </c>
      <c r="E261" s="3">
        <f t="shared" si="9"/>
        <v>-2.639455782312922E-2</v>
      </c>
    </row>
    <row r="262" spans="1:5" x14ac:dyDescent="0.35">
      <c r="A262" s="2">
        <v>43464</v>
      </c>
      <c r="B262" s="1">
        <v>896.87</v>
      </c>
      <c r="C262" s="3">
        <f t="shared" si="8"/>
        <v>-1.7354910102880466E-2</v>
      </c>
      <c r="D262" s="1">
        <v>36.28</v>
      </c>
      <c r="E262" s="3">
        <f t="shared" si="9"/>
        <v>1.397428731134712E-2</v>
      </c>
    </row>
    <row r="263" spans="1:5" x14ac:dyDescent="0.35">
      <c r="A263" s="2">
        <v>43471</v>
      </c>
      <c r="B263" s="1">
        <v>924.66</v>
      </c>
      <c r="C263" s="3">
        <f t="shared" si="8"/>
        <v>3.0985538595337075E-2</v>
      </c>
      <c r="D263" s="1">
        <v>37.71</v>
      </c>
      <c r="E263" s="3">
        <f t="shared" si="9"/>
        <v>3.9415656008820278E-2</v>
      </c>
    </row>
    <row r="264" spans="1:5" x14ac:dyDescent="0.35">
      <c r="A264" s="2">
        <v>43478</v>
      </c>
      <c r="B264" s="1">
        <v>989.06</v>
      </c>
      <c r="C264" s="3">
        <f t="shared" si="8"/>
        <v>6.9647221681482907E-2</v>
      </c>
      <c r="D264" s="1">
        <v>39.130000000000003</v>
      </c>
      <c r="E264" s="3">
        <f t="shared" si="9"/>
        <v>3.7655794219040084E-2</v>
      </c>
    </row>
    <row r="265" spans="1:5" x14ac:dyDescent="0.35">
      <c r="A265" s="2">
        <v>43485</v>
      </c>
      <c r="B265" s="4">
        <v>1021.97</v>
      </c>
      <c r="C265" s="3">
        <f t="shared" si="8"/>
        <v>3.3274017754231375E-2</v>
      </c>
      <c r="D265" s="1">
        <v>38.9</v>
      </c>
      <c r="E265" s="3">
        <f t="shared" si="9"/>
        <v>-5.8778430871455137E-3</v>
      </c>
    </row>
    <row r="266" spans="1:5" x14ac:dyDescent="0.35">
      <c r="A266" s="2">
        <v>43492</v>
      </c>
      <c r="B266" s="4">
        <v>1032.94</v>
      </c>
      <c r="C266" s="3">
        <f t="shared" si="8"/>
        <v>1.0734170278971033E-2</v>
      </c>
      <c r="D266" s="1">
        <v>38.04</v>
      </c>
      <c r="E266" s="3">
        <f t="shared" si="9"/>
        <v>-2.2107969151670938E-2</v>
      </c>
    </row>
    <row r="267" spans="1:5" x14ac:dyDescent="0.35">
      <c r="A267" s="2">
        <v>43499</v>
      </c>
      <c r="B267" s="4">
        <v>1029.02</v>
      </c>
      <c r="C267" s="3">
        <f t="shared" si="8"/>
        <v>-3.7949929327938435E-3</v>
      </c>
      <c r="D267" s="1">
        <v>38.9</v>
      </c>
      <c r="E267" s="3">
        <f t="shared" si="9"/>
        <v>2.2607781282860132E-2</v>
      </c>
    </row>
    <row r="268" spans="1:5" x14ac:dyDescent="0.35">
      <c r="A268" s="2">
        <v>43506</v>
      </c>
      <c r="B268" s="4">
        <v>1031.52</v>
      </c>
      <c r="C268" s="3">
        <f t="shared" si="8"/>
        <v>2.4294960253445027E-3</v>
      </c>
      <c r="D268" s="1">
        <v>39.43</v>
      </c>
      <c r="E268" s="3">
        <f t="shared" si="9"/>
        <v>1.3624678663239104E-2</v>
      </c>
    </row>
    <row r="269" spans="1:5" x14ac:dyDescent="0.35">
      <c r="A269" s="2">
        <v>43513</v>
      </c>
      <c r="B269" s="4">
        <v>1038.45</v>
      </c>
      <c r="C269" s="3">
        <f t="shared" si="8"/>
        <v>6.7182410423453388E-3</v>
      </c>
      <c r="D269" s="1">
        <v>36.75</v>
      </c>
      <c r="E269" s="3">
        <f t="shared" si="9"/>
        <v>-6.7968551864062893E-2</v>
      </c>
    </row>
    <row r="270" spans="1:5" x14ac:dyDescent="0.35">
      <c r="A270" s="2">
        <v>43520</v>
      </c>
      <c r="B270" s="4">
        <v>1040.8499999999999</v>
      </c>
      <c r="C270" s="3">
        <f t="shared" si="8"/>
        <v>2.3111367904086509E-3</v>
      </c>
      <c r="D270" s="1">
        <v>36.49</v>
      </c>
      <c r="E270" s="3">
        <f t="shared" si="9"/>
        <v>-7.0748299319727346E-3</v>
      </c>
    </row>
    <row r="271" spans="1:5" x14ac:dyDescent="0.35">
      <c r="A271" s="2">
        <v>43527</v>
      </c>
      <c r="B271" s="4">
        <v>1023.91</v>
      </c>
      <c r="C271" s="3">
        <f t="shared" si="8"/>
        <v>-1.627515972522452E-2</v>
      </c>
      <c r="D271" s="1">
        <v>37.29</v>
      </c>
      <c r="E271" s="3">
        <f t="shared" si="9"/>
        <v>2.1923814743765337E-2</v>
      </c>
    </row>
    <row r="272" spans="1:5" x14ac:dyDescent="0.35">
      <c r="A272" s="2">
        <v>43534</v>
      </c>
      <c r="B272" s="4">
        <v>1042.01</v>
      </c>
      <c r="C272" s="3">
        <f t="shared" si="8"/>
        <v>1.7677334922014652E-2</v>
      </c>
      <c r="D272" s="1">
        <v>35.76</v>
      </c>
      <c r="E272" s="3">
        <f t="shared" si="9"/>
        <v>-4.1029766693483537E-2</v>
      </c>
    </row>
    <row r="273" spans="1:5" x14ac:dyDescent="0.35">
      <c r="A273" s="2">
        <v>43541</v>
      </c>
      <c r="B273" s="4">
        <v>1008.02</v>
      </c>
      <c r="C273" s="3">
        <f t="shared" si="8"/>
        <v>-3.261964856383337E-2</v>
      </c>
      <c r="D273" s="1">
        <v>33.85</v>
      </c>
      <c r="E273" s="3">
        <f t="shared" si="9"/>
        <v>-5.3411633109619591E-2</v>
      </c>
    </row>
    <row r="274" spans="1:5" x14ac:dyDescent="0.35">
      <c r="A274" s="2">
        <v>43548</v>
      </c>
      <c r="B274" s="1">
        <v>948.85</v>
      </c>
      <c r="C274" s="3">
        <f t="shared" si="8"/>
        <v>-5.8699232158092064E-2</v>
      </c>
      <c r="D274" s="1">
        <v>31.93</v>
      </c>
      <c r="E274" s="3">
        <f t="shared" si="9"/>
        <v>-5.6720827178729741E-2</v>
      </c>
    </row>
    <row r="275" spans="1:5" x14ac:dyDescent="0.35">
      <c r="A275" s="2">
        <v>43555</v>
      </c>
      <c r="B275" s="1">
        <v>996.7</v>
      </c>
      <c r="C275" s="3">
        <f t="shared" si="8"/>
        <v>5.0429467249828761E-2</v>
      </c>
      <c r="D275" s="1">
        <v>34.229999999999997</v>
      </c>
      <c r="E275" s="3">
        <f t="shared" si="9"/>
        <v>7.2032571249608435E-2</v>
      </c>
    </row>
    <row r="276" spans="1:5" x14ac:dyDescent="0.35">
      <c r="A276" s="2">
        <v>43562</v>
      </c>
      <c r="B276" s="1">
        <v>969.66</v>
      </c>
      <c r="C276" s="3">
        <f t="shared" si="8"/>
        <v>-2.7129527440553903E-2</v>
      </c>
      <c r="D276" s="1">
        <v>33.1</v>
      </c>
      <c r="E276" s="3">
        <f t="shared" si="9"/>
        <v>-3.301197779725374E-2</v>
      </c>
    </row>
    <row r="277" spans="1:5" x14ac:dyDescent="0.35">
      <c r="A277" s="2">
        <v>43569</v>
      </c>
      <c r="B277" s="1">
        <v>978.72</v>
      </c>
      <c r="C277" s="3">
        <f t="shared" si="8"/>
        <v>9.343481220221583E-3</v>
      </c>
      <c r="D277" s="1">
        <v>33.75</v>
      </c>
      <c r="E277" s="3">
        <f t="shared" si="9"/>
        <v>1.9637462235649505E-2</v>
      </c>
    </row>
    <row r="278" spans="1:5" x14ac:dyDescent="0.35">
      <c r="A278" s="2">
        <v>43576</v>
      </c>
      <c r="B278" s="1">
        <v>958.38</v>
      </c>
      <c r="C278" s="3">
        <f t="shared" si="8"/>
        <v>-2.0782246199117248E-2</v>
      </c>
      <c r="D278" s="1">
        <v>34.15</v>
      </c>
      <c r="E278" s="3">
        <f t="shared" si="9"/>
        <v>1.185185185185181E-2</v>
      </c>
    </row>
    <row r="279" spans="1:5" x14ac:dyDescent="0.35">
      <c r="A279" s="2">
        <v>43583</v>
      </c>
      <c r="B279" s="1">
        <v>949.5</v>
      </c>
      <c r="C279" s="3">
        <f t="shared" si="8"/>
        <v>-9.2656357603455777E-3</v>
      </c>
      <c r="D279" s="1">
        <v>33.119999999999997</v>
      </c>
      <c r="E279" s="3">
        <f t="shared" si="9"/>
        <v>-3.0161054172767238E-2</v>
      </c>
    </row>
    <row r="280" spans="1:5" x14ac:dyDescent="0.35">
      <c r="A280" s="2">
        <v>43590</v>
      </c>
      <c r="B280" s="1">
        <v>896.99</v>
      </c>
      <c r="C280" s="3">
        <f t="shared" si="8"/>
        <v>-5.5302790942601363E-2</v>
      </c>
      <c r="D280" s="1">
        <v>32.68</v>
      </c>
      <c r="E280" s="3">
        <f t="shared" si="9"/>
        <v>-1.3285024154589304E-2</v>
      </c>
    </row>
    <row r="281" spans="1:5" x14ac:dyDescent="0.35">
      <c r="A281" s="2">
        <v>43597</v>
      </c>
      <c r="B281" s="1">
        <v>878.75</v>
      </c>
      <c r="C281" s="3">
        <f t="shared" si="8"/>
        <v>-2.0334674857021829E-2</v>
      </c>
      <c r="D281" s="1">
        <v>29.9</v>
      </c>
      <c r="E281" s="3">
        <f t="shared" si="9"/>
        <v>-8.5067319461444343E-2</v>
      </c>
    </row>
    <row r="282" spans="1:5" x14ac:dyDescent="0.35">
      <c r="A282" s="2">
        <v>43604</v>
      </c>
      <c r="B282" s="1">
        <v>870.46</v>
      </c>
      <c r="C282" s="3">
        <f t="shared" si="8"/>
        <v>-9.4338549075390771E-3</v>
      </c>
      <c r="D282" s="1">
        <v>30.8</v>
      </c>
      <c r="E282" s="3">
        <f t="shared" si="9"/>
        <v>3.0100334448160609E-2</v>
      </c>
    </row>
    <row r="283" spans="1:5" x14ac:dyDescent="0.35">
      <c r="A283" s="2">
        <v>43611</v>
      </c>
      <c r="B283" s="1">
        <v>914.38</v>
      </c>
      <c r="C283" s="3">
        <f t="shared" si="8"/>
        <v>5.0456080692966886E-2</v>
      </c>
      <c r="D283" s="1">
        <v>33.39</v>
      </c>
      <c r="E283" s="3">
        <f t="shared" si="9"/>
        <v>8.4090909090909091E-2</v>
      </c>
    </row>
    <row r="284" spans="1:5" x14ac:dyDescent="0.35">
      <c r="A284" s="2">
        <v>43618</v>
      </c>
      <c r="B284" s="1">
        <v>945.6</v>
      </c>
      <c r="C284" s="3">
        <f t="shared" si="8"/>
        <v>3.4143353966622221E-2</v>
      </c>
      <c r="D284" s="1">
        <v>34.380000000000003</v>
      </c>
      <c r="E284" s="3">
        <f t="shared" si="9"/>
        <v>2.9649595687331595E-2</v>
      </c>
    </row>
    <row r="285" spans="1:5" x14ac:dyDescent="0.35">
      <c r="A285" s="2">
        <v>43625</v>
      </c>
      <c r="B285" s="1">
        <v>917.51</v>
      </c>
      <c r="C285" s="3">
        <f t="shared" si="8"/>
        <v>-2.9706006768189543E-2</v>
      </c>
      <c r="D285" s="1">
        <v>33.590000000000003</v>
      </c>
      <c r="E285" s="3">
        <f t="shared" si="9"/>
        <v>-2.2978475858056985E-2</v>
      </c>
    </row>
    <row r="286" spans="1:5" x14ac:dyDescent="0.35">
      <c r="A286" s="2">
        <v>43632</v>
      </c>
      <c r="B286" s="1">
        <v>948.88</v>
      </c>
      <c r="C286" s="3">
        <f t="shared" si="8"/>
        <v>3.4190363047814198E-2</v>
      </c>
      <c r="D286" s="1">
        <v>33.06</v>
      </c>
      <c r="E286" s="3">
        <f t="shared" si="9"/>
        <v>-1.5778505507591578E-2</v>
      </c>
    </row>
    <row r="287" spans="1:5" x14ac:dyDescent="0.35">
      <c r="A287" s="2">
        <v>43639</v>
      </c>
      <c r="B287" s="1">
        <v>973.26</v>
      </c>
      <c r="C287" s="3">
        <f t="shared" si="8"/>
        <v>2.5693449118961296E-2</v>
      </c>
      <c r="D287" s="1">
        <v>33.89</v>
      </c>
      <c r="E287" s="3">
        <f t="shared" si="9"/>
        <v>2.5105868118572239E-2</v>
      </c>
    </row>
    <row r="288" spans="1:5" x14ac:dyDescent="0.35">
      <c r="A288" s="2">
        <v>43646</v>
      </c>
      <c r="B288" s="4">
        <v>1003.04</v>
      </c>
      <c r="C288" s="3">
        <f t="shared" si="8"/>
        <v>3.0598195754474623E-2</v>
      </c>
      <c r="D288" s="1">
        <v>36.630000000000003</v>
      </c>
      <c r="E288" s="3">
        <f t="shared" si="9"/>
        <v>8.0849808203009799E-2</v>
      </c>
    </row>
    <row r="289" spans="1:5" x14ac:dyDescent="0.35">
      <c r="A289" s="2">
        <v>43653</v>
      </c>
      <c r="B289" s="1">
        <v>978.26</v>
      </c>
      <c r="C289" s="3">
        <f t="shared" si="8"/>
        <v>-2.4704897112777131E-2</v>
      </c>
      <c r="D289" s="1">
        <v>37.17</v>
      </c>
      <c r="E289" s="3">
        <f t="shared" si="9"/>
        <v>1.4742014742014718E-2</v>
      </c>
    </row>
    <row r="290" spans="1:5" x14ac:dyDescent="0.35">
      <c r="A290" s="2">
        <v>43660</v>
      </c>
      <c r="B290" s="4">
        <v>1024.6300000000001</v>
      </c>
      <c r="C290" s="3">
        <f t="shared" si="8"/>
        <v>4.7400486578210416E-2</v>
      </c>
      <c r="D290" s="1">
        <v>38.97</v>
      </c>
      <c r="E290" s="3">
        <f t="shared" si="9"/>
        <v>4.8426150121065298E-2</v>
      </c>
    </row>
    <row r="291" spans="1:5" x14ac:dyDescent="0.35">
      <c r="A291" s="2">
        <v>43667</v>
      </c>
      <c r="B291" s="4">
        <v>1035.24</v>
      </c>
      <c r="C291" s="3">
        <f t="shared" si="8"/>
        <v>1.0354957399256218E-2</v>
      </c>
      <c r="D291" s="1">
        <v>39.770000000000003</v>
      </c>
      <c r="E291" s="3">
        <f t="shared" si="9"/>
        <v>2.0528611752630339E-2</v>
      </c>
    </row>
    <row r="292" spans="1:5" x14ac:dyDescent="0.35">
      <c r="A292" s="2">
        <v>43674</v>
      </c>
      <c r="B292" s="4">
        <v>1006.23</v>
      </c>
      <c r="C292" s="3">
        <f t="shared" si="8"/>
        <v>-2.8022487539121354E-2</v>
      </c>
      <c r="D292" s="1">
        <v>39.880000000000003</v>
      </c>
      <c r="E292" s="3">
        <f t="shared" si="9"/>
        <v>2.7659039476992564E-3</v>
      </c>
    </row>
    <row r="293" spans="1:5" x14ac:dyDescent="0.35">
      <c r="A293" s="2">
        <v>43681</v>
      </c>
      <c r="B293" s="4">
        <v>1003.24</v>
      </c>
      <c r="C293" s="3">
        <f t="shared" si="8"/>
        <v>-2.9714876320523229E-3</v>
      </c>
      <c r="D293" s="1">
        <v>41.02</v>
      </c>
      <c r="E293" s="3">
        <f t="shared" si="9"/>
        <v>2.8585757271815459E-2</v>
      </c>
    </row>
    <row r="294" spans="1:5" x14ac:dyDescent="0.35">
      <c r="A294" s="2">
        <v>43688</v>
      </c>
      <c r="B294" s="1">
        <v>968.61</v>
      </c>
      <c r="C294" s="3">
        <f t="shared" si="8"/>
        <v>-3.4518161157848566E-2</v>
      </c>
      <c r="D294" s="1">
        <v>42.63</v>
      </c>
      <c r="E294" s="3">
        <f t="shared" si="9"/>
        <v>3.9249146757679161E-2</v>
      </c>
    </row>
    <row r="295" spans="1:5" x14ac:dyDescent="0.35">
      <c r="A295" s="2">
        <v>43695</v>
      </c>
      <c r="B295" s="1">
        <v>982.87</v>
      </c>
      <c r="C295" s="3">
        <f t="shared" si="8"/>
        <v>1.4722127584889678E-2</v>
      </c>
      <c r="D295" s="1">
        <v>42.14</v>
      </c>
      <c r="E295" s="3">
        <f t="shared" si="9"/>
        <v>-1.1494252873563265E-2</v>
      </c>
    </row>
    <row r="296" spans="1:5" x14ac:dyDescent="0.35">
      <c r="A296" s="2">
        <v>43702</v>
      </c>
      <c r="B296" s="1">
        <v>980.9</v>
      </c>
      <c r="C296" s="3">
        <f t="shared" si="8"/>
        <v>-2.0043342456276285E-3</v>
      </c>
      <c r="D296" s="1">
        <v>40.01</v>
      </c>
      <c r="E296" s="3">
        <f t="shared" si="9"/>
        <v>-5.0545799715234992E-2</v>
      </c>
    </row>
    <row r="297" spans="1:5" x14ac:dyDescent="0.35">
      <c r="A297" s="2">
        <v>43709</v>
      </c>
      <c r="B297" s="4">
        <v>1004.53</v>
      </c>
      <c r="C297" s="3">
        <f t="shared" si="8"/>
        <v>2.4090121317157709E-2</v>
      </c>
      <c r="D297" s="1">
        <v>40.799999999999997</v>
      </c>
      <c r="E297" s="3">
        <f t="shared" si="9"/>
        <v>1.9745063734066464E-2</v>
      </c>
    </row>
    <row r="298" spans="1:5" x14ac:dyDescent="0.35">
      <c r="A298" s="2">
        <v>43716</v>
      </c>
      <c r="B298" s="4">
        <v>1046</v>
      </c>
      <c r="C298" s="3">
        <f t="shared" si="8"/>
        <v>4.1282988064069791E-2</v>
      </c>
      <c r="D298" s="1">
        <v>41.27</v>
      </c>
      <c r="E298" s="3">
        <f t="shared" si="9"/>
        <v>1.1519607843137401E-2</v>
      </c>
    </row>
    <row r="299" spans="1:5" x14ac:dyDescent="0.35">
      <c r="A299" s="2">
        <v>43723</v>
      </c>
      <c r="B299" s="4">
        <v>1018.78</v>
      </c>
      <c r="C299" s="3">
        <f t="shared" si="8"/>
        <v>-2.6022944550669242E-2</v>
      </c>
      <c r="D299" s="1">
        <v>41.7</v>
      </c>
      <c r="E299" s="3">
        <f t="shared" si="9"/>
        <v>1.0419190695420395E-2</v>
      </c>
    </row>
    <row r="300" spans="1:5" x14ac:dyDescent="0.35">
      <c r="A300" s="2">
        <v>43730</v>
      </c>
      <c r="B300" s="4">
        <v>1066.69</v>
      </c>
      <c r="C300" s="3">
        <f t="shared" si="8"/>
        <v>4.7026836019552883E-2</v>
      </c>
      <c r="D300" s="1">
        <v>41.95</v>
      </c>
      <c r="E300" s="3">
        <f t="shared" si="9"/>
        <v>5.9952038369304557E-3</v>
      </c>
    </row>
    <row r="301" spans="1:5" x14ac:dyDescent="0.35">
      <c r="A301" s="2">
        <v>43737</v>
      </c>
      <c r="B301" s="4">
        <v>1052.9100000000001</v>
      </c>
      <c r="C301" s="3">
        <f t="shared" si="8"/>
        <v>-1.2918467408525413E-2</v>
      </c>
      <c r="D301" s="1">
        <v>41.49</v>
      </c>
      <c r="E301" s="3">
        <f t="shared" si="9"/>
        <v>-1.0965435041716348E-2</v>
      </c>
    </row>
    <row r="302" spans="1:5" x14ac:dyDescent="0.35">
      <c r="A302" s="2">
        <v>43744</v>
      </c>
      <c r="B302" s="4">
        <v>1009.17</v>
      </c>
      <c r="C302" s="3">
        <f t="shared" si="8"/>
        <v>-4.1542012137789665E-2</v>
      </c>
      <c r="D302" s="1">
        <v>40.729999999999997</v>
      </c>
      <c r="E302" s="3">
        <f t="shared" si="9"/>
        <v>-1.8317666907688723E-2</v>
      </c>
    </row>
    <row r="303" spans="1:5" x14ac:dyDescent="0.35">
      <c r="A303" s="2">
        <v>43751</v>
      </c>
      <c r="B303" s="4">
        <v>1004.23</v>
      </c>
      <c r="C303" s="3">
        <f t="shared" si="8"/>
        <v>-4.8951118245686466E-3</v>
      </c>
      <c r="D303" s="1">
        <v>40.369999999999997</v>
      </c>
      <c r="E303" s="3">
        <f t="shared" si="9"/>
        <v>-8.8386938374662282E-3</v>
      </c>
    </row>
    <row r="304" spans="1:5" x14ac:dyDescent="0.35">
      <c r="A304" s="2">
        <v>43758</v>
      </c>
      <c r="B304" s="4">
        <v>1025.52</v>
      </c>
      <c r="C304" s="3">
        <f t="shared" si="8"/>
        <v>2.1200322635252844E-2</v>
      </c>
      <c r="D304" s="1">
        <v>40.659999999999997</v>
      </c>
      <c r="E304" s="3">
        <f t="shared" si="9"/>
        <v>7.1835521426801873E-3</v>
      </c>
    </row>
    <row r="305" spans="1:5" x14ac:dyDescent="0.35">
      <c r="A305" s="2">
        <v>43765</v>
      </c>
      <c r="B305" s="4">
        <v>1010.31</v>
      </c>
      <c r="C305" s="3">
        <f t="shared" si="8"/>
        <v>-1.4831500117013844E-2</v>
      </c>
      <c r="D305" s="1">
        <v>40.03</v>
      </c>
      <c r="E305" s="3">
        <f t="shared" si="9"/>
        <v>-1.5494343334972837E-2</v>
      </c>
    </row>
    <row r="306" spans="1:5" x14ac:dyDescent="0.35">
      <c r="A306" s="2">
        <v>43772</v>
      </c>
      <c r="B306" s="4">
        <v>1057.28</v>
      </c>
      <c r="C306" s="3">
        <f t="shared" si="8"/>
        <v>4.6490681078084975E-2</v>
      </c>
      <c r="D306" s="1">
        <v>40.61</v>
      </c>
      <c r="E306" s="3">
        <f t="shared" si="9"/>
        <v>1.4489133150137353E-2</v>
      </c>
    </row>
    <row r="307" spans="1:5" x14ac:dyDescent="0.35">
      <c r="A307" s="2">
        <v>43779</v>
      </c>
      <c r="B307" s="4">
        <v>1081.22</v>
      </c>
      <c r="C307" s="3">
        <f t="shared" si="8"/>
        <v>2.2643008474576322E-2</v>
      </c>
      <c r="D307" s="1">
        <v>39.229999999999997</v>
      </c>
      <c r="E307" s="3">
        <f t="shared" si="9"/>
        <v>-3.3981777887219962E-2</v>
      </c>
    </row>
    <row r="308" spans="1:5" x14ac:dyDescent="0.35">
      <c r="A308" s="2">
        <v>43786</v>
      </c>
      <c r="B308" s="4">
        <v>1098.93</v>
      </c>
      <c r="C308" s="3">
        <f t="shared" si="8"/>
        <v>1.6379645215589829E-2</v>
      </c>
      <c r="D308" s="1">
        <v>38.78</v>
      </c>
      <c r="E308" s="3">
        <f t="shared" si="9"/>
        <v>-1.1470813153198974E-2</v>
      </c>
    </row>
    <row r="309" spans="1:5" x14ac:dyDescent="0.35">
      <c r="A309" s="2">
        <v>43793</v>
      </c>
      <c r="B309" s="4">
        <v>1105.79</v>
      </c>
      <c r="C309" s="3">
        <f t="shared" si="8"/>
        <v>6.2424358239377394E-3</v>
      </c>
      <c r="D309" s="1">
        <v>39.659999999999997</v>
      </c>
      <c r="E309" s="3">
        <f t="shared" si="9"/>
        <v>2.2692109334708496E-2</v>
      </c>
    </row>
    <row r="310" spans="1:5" x14ac:dyDescent="0.35">
      <c r="A310" s="2">
        <v>43800</v>
      </c>
      <c r="B310" s="4">
        <v>1131.95</v>
      </c>
      <c r="C310" s="3">
        <f t="shared" si="8"/>
        <v>2.3657294784724118E-2</v>
      </c>
      <c r="D310" s="1">
        <v>38.94</v>
      </c>
      <c r="E310" s="3">
        <f t="shared" si="9"/>
        <v>-1.8154311649016614E-2</v>
      </c>
    </row>
    <row r="311" spans="1:5" x14ac:dyDescent="0.35">
      <c r="A311" s="2">
        <v>43807</v>
      </c>
      <c r="B311" s="4">
        <v>1147.8</v>
      </c>
      <c r="C311" s="3">
        <f t="shared" si="8"/>
        <v>1.400238526436672E-2</v>
      </c>
      <c r="D311" s="1">
        <v>39.15</v>
      </c>
      <c r="E311" s="3">
        <f t="shared" si="9"/>
        <v>5.3929121725732115E-3</v>
      </c>
    </row>
    <row r="312" spans="1:5" x14ac:dyDescent="0.35">
      <c r="A312" s="2">
        <v>43814</v>
      </c>
      <c r="B312" s="4">
        <v>1155.68</v>
      </c>
      <c r="C312" s="3">
        <f t="shared" si="8"/>
        <v>6.8653075448685394E-3</v>
      </c>
      <c r="D312" s="1">
        <v>39.76</v>
      </c>
      <c r="E312" s="3">
        <f t="shared" si="9"/>
        <v>1.5581098339719015E-2</v>
      </c>
    </row>
    <row r="313" spans="1:5" x14ac:dyDescent="0.35">
      <c r="A313" s="2">
        <v>43821</v>
      </c>
      <c r="B313" s="4">
        <v>1184.6400000000001</v>
      </c>
      <c r="C313" s="3">
        <f t="shared" si="8"/>
        <v>2.5058839817250479E-2</v>
      </c>
      <c r="D313" s="1">
        <v>40.82</v>
      </c>
      <c r="E313" s="3">
        <f t="shared" si="9"/>
        <v>2.6659959758551368E-2</v>
      </c>
    </row>
    <row r="314" spans="1:5" x14ac:dyDescent="0.35">
      <c r="A314" s="2">
        <v>43828</v>
      </c>
      <c r="B314" s="4">
        <v>1185.51</v>
      </c>
      <c r="C314" s="3">
        <f t="shared" si="8"/>
        <v>7.344003241490164E-4</v>
      </c>
      <c r="D314" s="1">
        <v>41.27</v>
      </c>
      <c r="E314" s="3">
        <f t="shared" si="9"/>
        <v>1.1024007839294534E-2</v>
      </c>
    </row>
    <row r="315" spans="1:5" x14ac:dyDescent="0.35">
      <c r="A315" s="2">
        <v>43835</v>
      </c>
      <c r="B315" s="4">
        <v>1238</v>
      </c>
      <c r="C315" s="3">
        <f t="shared" si="8"/>
        <v>4.4276303025702027E-2</v>
      </c>
      <c r="D315" s="1">
        <v>42.25</v>
      </c>
      <c r="E315" s="3">
        <f t="shared" si="9"/>
        <v>2.3746062515144096E-2</v>
      </c>
    </row>
    <row r="316" spans="1:5" x14ac:dyDescent="0.35">
      <c r="A316" s="2">
        <v>43842</v>
      </c>
      <c r="B316" s="4">
        <v>1270.92</v>
      </c>
      <c r="C316" s="3">
        <f t="shared" si="8"/>
        <v>2.6591276252019444E-2</v>
      </c>
      <c r="D316" s="1">
        <v>43.1</v>
      </c>
      <c r="E316" s="3">
        <f t="shared" si="9"/>
        <v>2.0118343195266307E-2</v>
      </c>
    </row>
    <row r="317" spans="1:5" x14ac:dyDescent="0.35">
      <c r="A317" s="2">
        <v>43849</v>
      </c>
      <c r="B317" s="4">
        <v>1290.56</v>
      </c>
      <c r="C317" s="3">
        <f t="shared" si="8"/>
        <v>1.5453372360179926E-2</v>
      </c>
      <c r="D317" s="1">
        <v>43.76</v>
      </c>
      <c r="E317" s="3">
        <f t="shared" si="9"/>
        <v>1.5313225058004561E-2</v>
      </c>
    </row>
    <row r="318" spans="1:5" x14ac:dyDescent="0.35">
      <c r="A318" s="2">
        <v>43856</v>
      </c>
      <c r="B318" s="4">
        <v>1257.8499999999999</v>
      </c>
      <c r="C318" s="3">
        <f t="shared" si="8"/>
        <v>-2.5345586412100204E-2</v>
      </c>
      <c r="D318" s="1">
        <v>42.44</v>
      </c>
      <c r="E318" s="3">
        <f t="shared" si="9"/>
        <v>-3.0164533820840958E-2</v>
      </c>
    </row>
    <row r="319" spans="1:5" x14ac:dyDescent="0.35">
      <c r="A319" s="2">
        <v>43863</v>
      </c>
      <c r="B319" s="4">
        <v>1282.96</v>
      </c>
      <c r="C319" s="3">
        <f t="shared" si="8"/>
        <v>1.9962634654370655E-2</v>
      </c>
      <c r="D319" s="1">
        <v>41.87</v>
      </c>
      <c r="E319" s="3">
        <f t="shared" si="9"/>
        <v>-1.3430725730442985E-2</v>
      </c>
    </row>
    <row r="320" spans="1:5" x14ac:dyDescent="0.35">
      <c r="A320" s="2">
        <v>43870</v>
      </c>
      <c r="B320" s="4">
        <v>1276.01</v>
      </c>
      <c r="C320" s="3">
        <f t="shared" si="8"/>
        <v>-5.4171603167675105E-3</v>
      </c>
      <c r="D320" s="1">
        <v>41.36</v>
      </c>
      <c r="E320" s="3">
        <f t="shared" si="9"/>
        <v>-1.2180558872701171E-2</v>
      </c>
    </row>
    <row r="321" spans="1:5" x14ac:dyDescent="0.35">
      <c r="A321" s="2">
        <v>43877</v>
      </c>
      <c r="B321" s="4">
        <v>1235.9000000000001</v>
      </c>
      <c r="C321" s="3">
        <f t="shared" si="8"/>
        <v>-3.1433922931638388E-2</v>
      </c>
      <c r="D321" s="1">
        <v>42.18</v>
      </c>
      <c r="E321" s="3">
        <f t="shared" si="9"/>
        <v>1.9825918762088984E-2</v>
      </c>
    </row>
    <row r="322" spans="1:5" x14ac:dyDescent="0.35">
      <c r="A322" s="2">
        <v>43884</v>
      </c>
      <c r="B322" s="4">
        <v>1123.04</v>
      </c>
      <c r="C322" s="3">
        <f t="shared" si="8"/>
        <v>-9.1318067804838671E-2</v>
      </c>
      <c r="D322" s="1">
        <v>41.8</v>
      </c>
      <c r="E322" s="3">
        <f t="shared" si="9"/>
        <v>-9.0090090090090696E-3</v>
      </c>
    </row>
    <row r="323" spans="1:5" x14ac:dyDescent="0.35">
      <c r="A323" s="2">
        <v>43891</v>
      </c>
      <c r="B323" s="4">
        <v>1161.8699999999999</v>
      </c>
      <c r="C323" s="3">
        <f t="shared" ref="C323:C386" si="10">(B323-B322)/B322</f>
        <v>3.4575794272688351E-2</v>
      </c>
      <c r="D323" s="1">
        <v>45.94</v>
      </c>
      <c r="E323" s="3">
        <f t="shared" ref="E323:E386" si="11">(D323-D322)/D322</f>
        <v>9.9043062200956961E-2</v>
      </c>
    </row>
    <row r="324" spans="1:5" x14ac:dyDescent="0.35">
      <c r="A324" s="2">
        <v>43898</v>
      </c>
      <c r="B324" s="1">
        <v>996.41</v>
      </c>
      <c r="C324" s="3">
        <f t="shared" si="10"/>
        <v>-0.14240835893860754</v>
      </c>
      <c r="D324" s="1">
        <v>43.89</v>
      </c>
      <c r="E324" s="3">
        <f t="shared" si="11"/>
        <v>-4.4623421854592886E-2</v>
      </c>
    </row>
    <row r="325" spans="1:5" x14ac:dyDescent="0.35">
      <c r="A325" s="2">
        <v>43905</v>
      </c>
      <c r="B325" s="1">
        <v>892.03</v>
      </c>
      <c r="C325" s="3">
        <f t="shared" si="10"/>
        <v>-0.10475607430676127</v>
      </c>
      <c r="D325" s="1">
        <v>43.34</v>
      </c>
      <c r="E325" s="3">
        <f t="shared" si="11"/>
        <v>-1.253132832080194E-2</v>
      </c>
    </row>
    <row r="326" spans="1:5" x14ac:dyDescent="0.35">
      <c r="A326" s="2">
        <v>43912</v>
      </c>
      <c r="B326" s="1">
        <v>927.21</v>
      </c>
      <c r="C326" s="3">
        <f t="shared" si="10"/>
        <v>3.9438135488716823E-2</v>
      </c>
      <c r="D326" s="1">
        <v>43.5</v>
      </c>
      <c r="E326" s="3">
        <f t="shared" si="11"/>
        <v>3.6917397323487904E-3</v>
      </c>
    </row>
    <row r="327" spans="1:5" x14ac:dyDescent="0.35">
      <c r="A327" s="2">
        <v>43919</v>
      </c>
      <c r="B327" s="1">
        <v>945.16</v>
      </c>
      <c r="C327" s="3">
        <f t="shared" si="10"/>
        <v>1.9359152726998126E-2</v>
      </c>
      <c r="D327" s="1">
        <v>43.68</v>
      </c>
      <c r="E327" s="3">
        <f t="shared" si="11"/>
        <v>4.1379310344827518E-3</v>
      </c>
    </row>
    <row r="328" spans="1:5" x14ac:dyDescent="0.35">
      <c r="A328" s="2">
        <v>43926</v>
      </c>
      <c r="B328" s="4">
        <v>1022.65</v>
      </c>
      <c r="C328" s="3">
        <f t="shared" si="10"/>
        <v>8.1986118752380557E-2</v>
      </c>
      <c r="D328" s="1">
        <v>44.94</v>
      </c>
      <c r="E328" s="3">
        <f t="shared" si="11"/>
        <v>2.8846153846153799E-2</v>
      </c>
    </row>
    <row r="329" spans="1:5" x14ac:dyDescent="0.35">
      <c r="A329" s="2">
        <v>43933</v>
      </c>
      <c r="B329" s="4">
        <v>1042.75</v>
      </c>
      <c r="C329" s="3">
        <f t="shared" si="10"/>
        <v>1.9654818364054194E-2</v>
      </c>
      <c r="D329" s="1">
        <v>48.5</v>
      </c>
      <c r="E329" s="3">
        <f t="shared" si="11"/>
        <v>7.9216733422340951E-2</v>
      </c>
    </row>
    <row r="330" spans="1:5" x14ac:dyDescent="0.35">
      <c r="A330" s="2">
        <v>43940</v>
      </c>
      <c r="B330" s="4">
        <v>1056.58</v>
      </c>
      <c r="C330" s="3">
        <f t="shared" si="10"/>
        <v>1.3263006473267731E-2</v>
      </c>
      <c r="D330" s="1">
        <v>48.72</v>
      </c>
      <c r="E330" s="3">
        <f t="shared" si="11"/>
        <v>4.5360824742267805E-3</v>
      </c>
    </row>
    <row r="331" spans="1:5" x14ac:dyDescent="0.35">
      <c r="A331" s="2">
        <v>43947</v>
      </c>
      <c r="B331" s="4">
        <v>1085.18</v>
      </c>
      <c r="C331" s="3">
        <f t="shared" si="10"/>
        <v>2.70684661833464E-2</v>
      </c>
      <c r="D331" s="1">
        <v>48.16</v>
      </c>
      <c r="E331" s="3">
        <f t="shared" si="11"/>
        <v>-1.1494252873563265E-2</v>
      </c>
    </row>
    <row r="332" spans="1:5" x14ac:dyDescent="0.35">
      <c r="A332" s="2">
        <v>43954</v>
      </c>
      <c r="B332" s="4">
        <v>1057.68</v>
      </c>
      <c r="C332" s="3">
        <f t="shared" si="10"/>
        <v>-2.534141801360143E-2</v>
      </c>
      <c r="D332" s="1">
        <v>44.37</v>
      </c>
      <c r="E332" s="3">
        <f t="shared" si="11"/>
        <v>-7.8696013289036526E-2</v>
      </c>
    </row>
    <row r="333" spans="1:5" x14ac:dyDescent="0.35">
      <c r="A333" s="2">
        <v>43961</v>
      </c>
      <c r="B333" s="4">
        <v>1080.93</v>
      </c>
      <c r="C333" s="3">
        <f t="shared" si="10"/>
        <v>2.1982073973224416E-2</v>
      </c>
      <c r="D333" s="1">
        <v>49.64</v>
      </c>
      <c r="E333" s="3">
        <f t="shared" si="11"/>
        <v>0.11877394636015333</v>
      </c>
    </row>
    <row r="334" spans="1:5" x14ac:dyDescent="0.35">
      <c r="A334" s="2">
        <v>43968</v>
      </c>
      <c r="B334" s="4">
        <v>1114.1400000000001</v>
      </c>
      <c r="C334" s="3">
        <f t="shared" si="10"/>
        <v>3.0723543615220259E-2</v>
      </c>
      <c r="D334" s="1">
        <v>55.52</v>
      </c>
      <c r="E334" s="3">
        <f t="shared" si="11"/>
        <v>0.11845286059629337</v>
      </c>
    </row>
    <row r="335" spans="1:5" x14ac:dyDescent="0.35">
      <c r="A335" s="2">
        <v>43975</v>
      </c>
      <c r="B335" s="4">
        <v>1137.9100000000001</v>
      </c>
      <c r="C335" s="3">
        <f t="shared" si="10"/>
        <v>2.1334841222826556E-2</v>
      </c>
      <c r="D335" s="1">
        <v>57.19</v>
      </c>
      <c r="E335" s="3">
        <f t="shared" si="11"/>
        <v>3.0079250720460995E-2</v>
      </c>
    </row>
    <row r="336" spans="1:5" x14ac:dyDescent="0.35">
      <c r="A336" s="2">
        <v>43982</v>
      </c>
      <c r="B336" s="4">
        <v>1183.5899999999999</v>
      </c>
      <c r="C336" s="3">
        <f t="shared" si="10"/>
        <v>4.0143772354579742E-2</v>
      </c>
      <c r="D336" s="1">
        <v>58.33</v>
      </c>
      <c r="E336" s="3">
        <f t="shared" si="11"/>
        <v>1.9933554817275757E-2</v>
      </c>
    </row>
    <row r="337" spans="1:5" x14ac:dyDescent="0.35">
      <c r="A337" s="2">
        <v>43989</v>
      </c>
      <c r="B337" s="4">
        <v>1188.0999999999999</v>
      </c>
      <c r="C337" s="3">
        <f t="shared" si="10"/>
        <v>3.8104411155890057E-3</v>
      </c>
      <c r="D337" s="1">
        <v>55.92</v>
      </c>
      <c r="E337" s="3">
        <f t="shared" si="11"/>
        <v>-4.131664666552369E-2</v>
      </c>
    </row>
    <row r="338" spans="1:5" x14ac:dyDescent="0.35">
      <c r="A338" s="2">
        <v>43996</v>
      </c>
      <c r="B338" s="4">
        <v>1226.28</v>
      </c>
      <c r="C338" s="3">
        <f t="shared" si="10"/>
        <v>3.2135342142917321E-2</v>
      </c>
      <c r="D338" s="1">
        <v>59.26</v>
      </c>
      <c r="E338" s="3">
        <f t="shared" si="11"/>
        <v>5.9728183118740993E-2</v>
      </c>
    </row>
    <row r="339" spans="1:5" x14ac:dyDescent="0.35">
      <c r="A339" s="2">
        <v>44003</v>
      </c>
      <c r="B339" s="4">
        <v>1239.69</v>
      </c>
      <c r="C339" s="3">
        <f t="shared" si="10"/>
        <v>1.093551228104518E-2</v>
      </c>
      <c r="D339" s="1">
        <v>61.32</v>
      </c>
      <c r="E339" s="3">
        <f t="shared" si="11"/>
        <v>3.4762065474181612E-2</v>
      </c>
    </row>
    <row r="340" spans="1:5" x14ac:dyDescent="0.35">
      <c r="A340" s="2">
        <v>44010</v>
      </c>
      <c r="B340" s="4">
        <v>1263.96</v>
      </c>
      <c r="C340" s="3">
        <f t="shared" si="10"/>
        <v>1.9577475013914755E-2</v>
      </c>
      <c r="D340" s="1">
        <v>59.08</v>
      </c>
      <c r="E340" s="3">
        <f t="shared" si="11"/>
        <v>-3.6529680365296836E-2</v>
      </c>
    </row>
    <row r="341" spans="1:5" x14ac:dyDescent="0.35">
      <c r="A341" s="2">
        <v>44017</v>
      </c>
      <c r="B341" s="4">
        <v>1250.74</v>
      </c>
      <c r="C341" s="3">
        <f t="shared" si="10"/>
        <v>-1.0459191746574279E-2</v>
      </c>
      <c r="D341" s="1">
        <v>59.87</v>
      </c>
      <c r="E341" s="3">
        <f t="shared" si="11"/>
        <v>1.3371699390656723E-2</v>
      </c>
    </row>
    <row r="342" spans="1:5" x14ac:dyDescent="0.35">
      <c r="A342" s="2">
        <v>44024</v>
      </c>
      <c r="B342" s="4">
        <v>1299.03</v>
      </c>
      <c r="C342" s="3">
        <f t="shared" si="10"/>
        <v>3.8609143387114797E-2</v>
      </c>
      <c r="D342" s="1">
        <v>62.24</v>
      </c>
      <c r="E342" s="3">
        <f t="shared" si="11"/>
        <v>3.9585769166527555E-2</v>
      </c>
    </row>
    <row r="343" spans="1:5" x14ac:dyDescent="0.35">
      <c r="A343" s="2">
        <v>44031</v>
      </c>
      <c r="B343" s="4">
        <v>1308.1300000000001</v>
      </c>
      <c r="C343" s="3">
        <f t="shared" si="10"/>
        <v>7.0052269770522133E-3</v>
      </c>
      <c r="D343" s="1">
        <v>64.88</v>
      </c>
      <c r="E343" s="3">
        <f t="shared" si="11"/>
        <v>4.2416452442159275E-2</v>
      </c>
    </row>
    <row r="344" spans="1:5" x14ac:dyDescent="0.35">
      <c r="A344" s="2">
        <v>44038</v>
      </c>
      <c r="B344" s="4">
        <v>1248.28</v>
      </c>
      <c r="C344" s="3">
        <f t="shared" si="10"/>
        <v>-4.5752333483675273E-2</v>
      </c>
      <c r="D344" s="1">
        <v>62.77</v>
      </c>
      <c r="E344" s="3">
        <f t="shared" si="11"/>
        <v>-3.2521578298396928E-2</v>
      </c>
    </row>
    <row r="345" spans="1:5" x14ac:dyDescent="0.35">
      <c r="A345" s="2">
        <v>44045</v>
      </c>
      <c r="B345" s="4">
        <v>1171.01</v>
      </c>
      <c r="C345" s="3">
        <f t="shared" si="10"/>
        <v>-6.1901176018201033E-2</v>
      </c>
      <c r="D345" s="1">
        <v>55</v>
      </c>
      <c r="E345" s="3">
        <f t="shared" si="11"/>
        <v>-0.12378524772980727</v>
      </c>
    </row>
    <row r="346" spans="1:5" x14ac:dyDescent="0.35">
      <c r="A346" s="2">
        <v>44052</v>
      </c>
      <c r="B346" s="4">
        <v>1195.71</v>
      </c>
      <c r="C346" s="3">
        <f t="shared" si="10"/>
        <v>2.1092902707918845E-2</v>
      </c>
      <c r="D346" s="1">
        <v>59.04</v>
      </c>
      <c r="E346" s="3">
        <f t="shared" si="11"/>
        <v>7.3454545454545439E-2</v>
      </c>
    </row>
    <row r="347" spans="1:5" x14ac:dyDescent="0.35">
      <c r="A347" s="2">
        <v>44059</v>
      </c>
      <c r="B347" s="4">
        <v>1225.55</v>
      </c>
      <c r="C347" s="3">
        <f t="shared" si="10"/>
        <v>2.4955883951794263E-2</v>
      </c>
      <c r="D347" s="1">
        <v>59.74</v>
      </c>
      <c r="E347" s="3">
        <f t="shared" si="11"/>
        <v>1.1856368563685686E-2</v>
      </c>
    </row>
    <row r="348" spans="1:5" x14ac:dyDescent="0.35">
      <c r="A348" s="2">
        <v>44066</v>
      </c>
      <c r="B348" s="4">
        <v>1225.99</v>
      </c>
      <c r="C348" s="3">
        <f t="shared" si="10"/>
        <v>3.5902247970303502E-4</v>
      </c>
      <c r="D348" s="1">
        <v>61.32</v>
      </c>
      <c r="E348" s="3">
        <f t="shared" si="11"/>
        <v>2.6447941078004657E-2</v>
      </c>
    </row>
    <row r="349" spans="1:5" x14ac:dyDescent="0.35">
      <c r="A349" s="2">
        <v>44073</v>
      </c>
      <c r="B349" s="4">
        <v>1217.92</v>
      </c>
      <c r="C349" s="3">
        <f t="shared" si="10"/>
        <v>-6.5824354195384432E-3</v>
      </c>
      <c r="D349" s="1">
        <v>59.52</v>
      </c>
      <c r="E349" s="3">
        <f t="shared" si="11"/>
        <v>-2.935420743639917E-2</v>
      </c>
    </row>
    <row r="350" spans="1:5" x14ac:dyDescent="0.35">
      <c r="A350" s="2">
        <v>44080</v>
      </c>
      <c r="B350" s="4">
        <v>1241.93</v>
      </c>
      <c r="C350" s="3">
        <f t="shared" si="10"/>
        <v>1.9713938518129262E-2</v>
      </c>
      <c r="D350" s="1">
        <v>60.88</v>
      </c>
      <c r="E350" s="3">
        <f t="shared" si="11"/>
        <v>2.2849462365591388E-2</v>
      </c>
    </row>
    <row r="351" spans="1:5" x14ac:dyDescent="0.35">
      <c r="A351" s="2">
        <v>44087</v>
      </c>
      <c r="B351" s="4">
        <v>1260.54</v>
      </c>
      <c r="C351" s="3">
        <f t="shared" si="10"/>
        <v>1.4984741491066243E-2</v>
      </c>
      <c r="D351" s="1">
        <v>61.63</v>
      </c>
      <c r="E351" s="3">
        <f t="shared" si="11"/>
        <v>1.2319316688567674E-2</v>
      </c>
    </row>
    <row r="352" spans="1:5" x14ac:dyDescent="0.35">
      <c r="A352" s="2">
        <v>44094</v>
      </c>
      <c r="B352" s="4">
        <v>1279.58</v>
      </c>
      <c r="C352" s="3">
        <f t="shared" si="10"/>
        <v>1.5104637694956102E-2</v>
      </c>
      <c r="D352" s="1">
        <v>60.79</v>
      </c>
      <c r="E352" s="3">
        <f t="shared" si="11"/>
        <v>-1.3629725782897993E-2</v>
      </c>
    </row>
    <row r="353" spans="1:5" x14ac:dyDescent="0.35">
      <c r="A353" s="2">
        <v>44101</v>
      </c>
      <c r="B353" s="4">
        <v>1306.1199999999999</v>
      </c>
      <c r="C353" s="3">
        <f t="shared" si="10"/>
        <v>2.0741180699917133E-2</v>
      </c>
      <c r="D353" s="1">
        <v>60.93</v>
      </c>
      <c r="E353" s="3">
        <f t="shared" si="11"/>
        <v>2.3030103635466453E-3</v>
      </c>
    </row>
    <row r="354" spans="1:5" x14ac:dyDescent="0.35">
      <c r="A354" s="2">
        <v>44108</v>
      </c>
      <c r="B354" s="4">
        <v>1343.83</v>
      </c>
      <c r="C354" s="3">
        <f t="shared" si="10"/>
        <v>2.8871772884574189E-2</v>
      </c>
      <c r="D354" s="1">
        <v>61.5</v>
      </c>
      <c r="E354" s="3">
        <f t="shared" si="11"/>
        <v>9.3549975381585476E-3</v>
      </c>
    </row>
    <row r="355" spans="1:5" x14ac:dyDescent="0.35">
      <c r="A355" s="2">
        <v>44115</v>
      </c>
      <c r="B355" s="4">
        <v>1380.46</v>
      </c>
      <c r="C355" s="3">
        <f t="shared" si="10"/>
        <v>2.7257912087094431E-2</v>
      </c>
      <c r="D355" s="1">
        <v>61.23</v>
      </c>
      <c r="E355" s="3">
        <f t="shared" si="11"/>
        <v>-4.3902439024390751E-3</v>
      </c>
    </row>
    <row r="356" spans="1:5" x14ac:dyDescent="0.35">
      <c r="A356" s="2">
        <v>44122</v>
      </c>
      <c r="B356" s="4">
        <v>1378</v>
      </c>
      <c r="C356" s="3">
        <f t="shared" si="10"/>
        <v>-1.7820146907552817E-3</v>
      </c>
      <c r="D356" s="1">
        <v>61.67</v>
      </c>
      <c r="E356" s="3">
        <f t="shared" si="11"/>
        <v>7.1860199248735077E-3</v>
      </c>
    </row>
    <row r="357" spans="1:5" x14ac:dyDescent="0.35">
      <c r="A357" s="2">
        <v>44129</v>
      </c>
      <c r="B357" s="4">
        <v>1285.0899999999999</v>
      </c>
      <c r="C357" s="3">
        <f t="shared" si="10"/>
        <v>-6.7423802612481917E-2</v>
      </c>
      <c r="D357" s="1">
        <v>58.68</v>
      </c>
      <c r="E357" s="3">
        <f t="shared" si="11"/>
        <v>-4.8483865736987222E-2</v>
      </c>
    </row>
    <row r="358" spans="1:5" x14ac:dyDescent="0.35">
      <c r="A358" s="2">
        <v>44136</v>
      </c>
      <c r="B358" s="4">
        <v>1369.4</v>
      </c>
      <c r="C358" s="3">
        <f t="shared" si="10"/>
        <v>6.5606299947863711E-2</v>
      </c>
      <c r="D358" s="1">
        <v>61.5</v>
      </c>
      <c r="E358" s="3">
        <f t="shared" si="11"/>
        <v>4.8057259713701436E-2</v>
      </c>
    </row>
    <row r="359" spans="1:5" x14ac:dyDescent="0.35">
      <c r="A359" s="2">
        <v>44143</v>
      </c>
      <c r="B359" s="4">
        <v>1464.57</v>
      </c>
      <c r="C359" s="3">
        <f t="shared" si="10"/>
        <v>6.9497590185482572E-2</v>
      </c>
      <c r="D359" s="1">
        <v>60.53</v>
      </c>
      <c r="E359" s="3">
        <f t="shared" si="11"/>
        <v>-1.5772357723577216E-2</v>
      </c>
    </row>
    <row r="360" spans="1:5" x14ac:dyDescent="0.35">
      <c r="A360" s="2">
        <v>44150</v>
      </c>
      <c r="B360" s="4">
        <v>1500.81</v>
      </c>
      <c r="C360" s="3">
        <f t="shared" si="10"/>
        <v>2.4744464245478201E-2</v>
      </c>
      <c r="D360" s="1">
        <v>61.14</v>
      </c>
      <c r="E360" s="3">
        <f t="shared" si="11"/>
        <v>1.0077647447546662E-2</v>
      </c>
    </row>
    <row r="361" spans="1:5" x14ac:dyDescent="0.35">
      <c r="A361" s="2">
        <v>44157</v>
      </c>
      <c r="B361" s="4">
        <v>1510.62</v>
      </c>
      <c r="C361" s="3">
        <f t="shared" si="10"/>
        <v>6.5364703060347053E-3</v>
      </c>
      <c r="D361" s="1">
        <v>61.36</v>
      </c>
      <c r="E361" s="3">
        <f t="shared" si="11"/>
        <v>3.5982989859339033E-3</v>
      </c>
    </row>
    <row r="362" spans="1:5" x14ac:dyDescent="0.35">
      <c r="A362" s="2">
        <v>44164</v>
      </c>
      <c r="B362" s="4">
        <v>1519.69</v>
      </c>
      <c r="C362" s="3">
        <f t="shared" si="10"/>
        <v>6.0041572334539224E-3</v>
      </c>
      <c r="D362" s="1">
        <v>62.11</v>
      </c>
      <c r="E362" s="3">
        <f t="shared" si="11"/>
        <v>1.2222946544980443E-2</v>
      </c>
    </row>
    <row r="363" spans="1:5" x14ac:dyDescent="0.35">
      <c r="A363" s="2">
        <v>44171</v>
      </c>
      <c r="B363" s="4">
        <v>1564.61</v>
      </c>
      <c r="C363" s="3">
        <f t="shared" si="10"/>
        <v>2.9558659989866252E-2</v>
      </c>
      <c r="D363" s="1">
        <v>61.63</v>
      </c>
      <c r="E363" s="3">
        <f t="shared" si="11"/>
        <v>-7.7282241184993862E-3</v>
      </c>
    </row>
    <row r="364" spans="1:5" x14ac:dyDescent="0.35">
      <c r="A364" s="2">
        <v>44178</v>
      </c>
      <c r="B364" s="4">
        <v>1594.53</v>
      </c>
      <c r="C364" s="3">
        <f t="shared" si="10"/>
        <v>1.9122976332760288E-2</v>
      </c>
      <c r="D364" s="1">
        <v>63.69</v>
      </c>
      <c r="E364" s="3">
        <f t="shared" si="11"/>
        <v>3.3425279896154389E-2</v>
      </c>
    </row>
    <row r="365" spans="1:5" x14ac:dyDescent="0.35">
      <c r="A365" s="2">
        <v>44185</v>
      </c>
      <c r="B365" s="4">
        <v>1616.29</v>
      </c>
      <c r="C365" s="3">
        <f t="shared" si="10"/>
        <v>1.3646654500072117E-2</v>
      </c>
      <c r="D365" s="1">
        <v>64.31</v>
      </c>
      <c r="E365" s="3">
        <f t="shared" si="11"/>
        <v>9.7346522216989247E-3</v>
      </c>
    </row>
    <row r="366" spans="1:5" x14ac:dyDescent="0.35">
      <c r="A366" s="2">
        <v>44192</v>
      </c>
      <c r="B366" s="4">
        <v>1667.82</v>
      </c>
      <c r="C366" s="3">
        <f t="shared" si="10"/>
        <v>3.1881654901038781E-2</v>
      </c>
      <c r="D366" s="1">
        <v>66.33</v>
      </c>
      <c r="E366" s="3">
        <f t="shared" si="11"/>
        <v>3.1410356087700139E-2</v>
      </c>
    </row>
    <row r="367" spans="1:5" x14ac:dyDescent="0.35">
      <c r="A367" s="2">
        <v>44199</v>
      </c>
      <c r="B367" s="4">
        <v>1742.98</v>
      </c>
      <c r="C367" s="3">
        <f t="shared" si="10"/>
        <v>4.5064815147917693E-2</v>
      </c>
      <c r="D367" s="1">
        <v>68.91</v>
      </c>
      <c r="E367" s="3">
        <f t="shared" si="11"/>
        <v>3.8896426956128424E-2</v>
      </c>
    </row>
    <row r="368" spans="1:5" x14ac:dyDescent="0.35">
      <c r="A368" s="2">
        <v>44206</v>
      </c>
      <c r="B368" s="4">
        <v>1733.65</v>
      </c>
      <c r="C368" s="3">
        <f t="shared" si="10"/>
        <v>-5.3529013528554126E-3</v>
      </c>
      <c r="D368" s="1">
        <v>67.06</v>
      </c>
      <c r="E368" s="3">
        <f t="shared" si="11"/>
        <v>-2.6846611522275351E-2</v>
      </c>
    </row>
    <row r="369" spans="1:5" x14ac:dyDescent="0.35">
      <c r="A369" s="2">
        <v>44213</v>
      </c>
      <c r="B369" s="4">
        <v>1767.39</v>
      </c>
      <c r="C369" s="3">
        <f t="shared" si="10"/>
        <v>1.9461829088916451E-2</v>
      </c>
      <c r="D369" s="1">
        <v>66.790000000000006</v>
      </c>
      <c r="E369" s="3">
        <f t="shared" si="11"/>
        <v>-4.026245153593737E-3</v>
      </c>
    </row>
    <row r="370" spans="1:5" x14ac:dyDescent="0.35">
      <c r="A370" s="2">
        <v>44220</v>
      </c>
      <c r="B370" s="4">
        <v>1699.77</v>
      </c>
      <c r="C370" s="3">
        <f t="shared" si="10"/>
        <v>-3.8259806833805844E-2</v>
      </c>
      <c r="D370" s="1">
        <v>64.900000000000006</v>
      </c>
      <c r="E370" s="3">
        <f t="shared" si="11"/>
        <v>-2.8297649348704903E-2</v>
      </c>
    </row>
    <row r="371" spans="1:5" x14ac:dyDescent="0.35">
      <c r="A371" s="2">
        <v>44227</v>
      </c>
      <c r="B371" s="4">
        <v>1770.18</v>
      </c>
      <c r="C371" s="3">
        <f t="shared" si="10"/>
        <v>4.1423251381069254E-2</v>
      </c>
      <c r="D371" s="1">
        <v>63.95</v>
      </c>
      <c r="E371" s="3">
        <f t="shared" si="11"/>
        <v>-1.4637904468412986E-2</v>
      </c>
    </row>
    <row r="372" spans="1:5" x14ac:dyDescent="0.35">
      <c r="A372" s="2">
        <v>44234</v>
      </c>
      <c r="B372" s="4">
        <v>1787.62</v>
      </c>
      <c r="C372" s="3">
        <f t="shared" si="10"/>
        <v>9.8521054356053208E-3</v>
      </c>
      <c r="D372" s="1">
        <v>62.19</v>
      </c>
      <c r="E372" s="3">
        <f t="shared" si="11"/>
        <v>-2.7521501172791323E-2</v>
      </c>
    </row>
    <row r="373" spans="1:5" x14ac:dyDescent="0.35">
      <c r="A373" s="2">
        <v>44241</v>
      </c>
      <c r="B373" s="4">
        <v>1813.98</v>
      </c>
      <c r="C373" s="3">
        <f t="shared" si="10"/>
        <v>1.4745863214777262E-2</v>
      </c>
      <c r="D373" s="1">
        <v>61.74</v>
      </c>
      <c r="E373" s="3">
        <f t="shared" si="11"/>
        <v>-7.2358900144717121E-3</v>
      </c>
    </row>
    <row r="374" spans="1:5" x14ac:dyDescent="0.35">
      <c r="A374" s="2">
        <v>44248</v>
      </c>
      <c r="B374" s="4">
        <v>1700.64</v>
      </c>
      <c r="C374" s="3">
        <f t="shared" si="10"/>
        <v>-6.2481394502695686E-2</v>
      </c>
      <c r="D374" s="1">
        <v>59.62</v>
      </c>
      <c r="E374" s="3">
        <f t="shared" si="11"/>
        <v>-3.4337544541626248E-2</v>
      </c>
    </row>
    <row r="375" spans="1:5" x14ac:dyDescent="0.35">
      <c r="A375" s="2">
        <v>44255</v>
      </c>
      <c r="B375" s="4">
        <v>1785.29</v>
      </c>
      <c r="C375" s="3">
        <f t="shared" si="10"/>
        <v>4.9775378680967083E-2</v>
      </c>
      <c r="D375" s="1">
        <v>61.25</v>
      </c>
      <c r="E375" s="3">
        <f t="shared" si="11"/>
        <v>2.7339818852734028E-2</v>
      </c>
    </row>
    <row r="376" spans="1:5" x14ac:dyDescent="0.35">
      <c r="A376" s="2">
        <v>44262</v>
      </c>
      <c r="B376" s="4">
        <v>1805.41</v>
      </c>
      <c r="C376" s="3">
        <f t="shared" si="10"/>
        <v>1.1269877722947038E-2</v>
      </c>
      <c r="D376" s="1">
        <v>64.27</v>
      </c>
      <c r="E376" s="3">
        <f t="shared" si="11"/>
        <v>4.9306122448979528E-2</v>
      </c>
    </row>
    <row r="377" spans="1:5" x14ac:dyDescent="0.35">
      <c r="A377" s="2">
        <v>44269</v>
      </c>
      <c r="B377" s="4">
        <v>1772.65</v>
      </c>
      <c r="C377" s="3">
        <f t="shared" si="10"/>
        <v>-1.8145462803462919E-2</v>
      </c>
      <c r="D377" s="1">
        <v>64.94</v>
      </c>
      <c r="E377" s="3">
        <f t="shared" si="11"/>
        <v>1.0424770499455449E-2</v>
      </c>
    </row>
    <row r="378" spans="1:5" x14ac:dyDescent="0.35">
      <c r="A378" s="2">
        <v>44276</v>
      </c>
      <c r="B378" s="4">
        <v>1622.63</v>
      </c>
      <c r="C378" s="3">
        <f t="shared" si="10"/>
        <v>-8.4630355682170741E-2</v>
      </c>
      <c r="D378" s="1">
        <v>64.94</v>
      </c>
      <c r="E378" s="3">
        <f t="shared" si="11"/>
        <v>0</v>
      </c>
    </row>
    <row r="379" spans="1:5" x14ac:dyDescent="0.35">
      <c r="A379" s="2">
        <v>44283</v>
      </c>
      <c r="B379" s="4">
        <v>1681.05</v>
      </c>
      <c r="C379" s="3">
        <f t="shared" si="10"/>
        <v>3.6003278627906449E-2</v>
      </c>
      <c r="D379" s="1">
        <v>64.040000000000006</v>
      </c>
      <c r="E379" s="3">
        <f t="shared" si="11"/>
        <v>-1.3858946720049146E-2</v>
      </c>
    </row>
    <row r="380" spans="1:5" x14ac:dyDescent="0.35">
      <c r="A380" s="2">
        <v>44290</v>
      </c>
      <c r="B380" s="4">
        <v>1637.82</v>
      </c>
      <c r="C380" s="3">
        <f t="shared" si="10"/>
        <v>-2.5716070313197122E-2</v>
      </c>
      <c r="D380" s="1">
        <v>62.19</v>
      </c>
      <c r="E380" s="3">
        <f t="shared" si="11"/>
        <v>-2.8888194878201254E-2</v>
      </c>
    </row>
    <row r="381" spans="1:5" x14ac:dyDescent="0.35">
      <c r="A381" s="2">
        <v>44297</v>
      </c>
      <c r="B381" s="4">
        <v>1633.58</v>
      </c>
      <c r="C381" s="3">
        <f t="shared" si="10"/>
        <v>-2.5888070728163101E-3</v>
      </c>
      <c r="D381" s="1">
        <v>61.97</v>
      </c>
      <c r="E381" s="3">
        <f t="shared" si="11"/>
        <v>-3.5375462292972963E-3</v>
      </c>
    </row>
    <row r="382" spans="1:5" x14ac:dyDescent="0.35">
      <c r="A382" s="2">
        <v>44304</v>
      </c>
      <c r="B382" s="4">
        <v>1541.66</v>
      </c>
      <c r="C382" s="3">
        <f t="shared" si="10"/>
        <v>-5.6269053245020045E-2</v>
      </c>
      <c r="D382" s="1">
        <v>59.49</v>
      </c>
      <c r="E382" s="3">
        <f t="shared" si="11"/>
        <v>-4.001936420848793E-2</v>
      </c>
    </row>
    <row r="383" spans="1:5" x14ac:dyDescent="0.35">
      <c r="A383" s="2">
        <v>44311</v>
      </c>
      <c r="B383" s="4">
        <v>1607.32</v>
      </c>
      <c r="C383" s="3">
        <f t="shared" si="10"/>
        <v>4.2590454445208314E-2</v>
      </c>
      <c r="D383" s="1">
        <v>58.63</v>
      </c>
      <c r="E383" s="3">
        <f t="shared" si="11"/>
        <v>-1.4456211127920648E-2</v>
      </c>
    </row>
    <row r="384" spans="1:5" x14ac:dyDescent="0.35">
      <c r="A384" s="2">
        <v>44318</v>
      </c>
      <c r="B384" s="4">
        <v>1650.7</v>
      </c>
      <c r="C384" s="3">
        <f t="shared" si="10"/>
        <v>2.6989025209665847E-2</v>
      </c>
      <c r="D384" s="1">
        <v>58.36</v>
      </c>
      <c r="E384" s="3">
        <f t="shared" si="11"/>
        <v>-4.6051509466144142E-3</v>
      </c>
    </row>
    <row r="385" spans="1:5" x14ac:dyDescent="0.35">
      <c r="A385" s="2">
        <v>44325</v>
      </c>
      <c r="B385" s="4">
        <v>1653.61</v>
      </c>
      <c r="C385" s="3">
        <f t="shared" si="10"/>
        <v>1.7628884715574329E-3</v>
      </c>
      <c r="D385" s="1">
        <v>58.49</v>
      </c>
      <c r="E385" s="3">
        <f t="shared" si="11"/>
        <v>2.22755311857441E-3</v>
      </c>
    </row>
    <row r="386" spans="1:5" x14ac:dyDescent="0.35">
      <c r="A386" s="2">
        <v>44332</v>
      </c>
      <c r="B386" s="4">
        <v>1664.04</v>
      </c>
      <c r="C386" s="3">
        <f t="shared" si="10"/>
        <v>6.3074122677052417E-3</v>
      </c>
      <c r="D386" s="1">
        <v>58.52</v>
      </c>
      <c r="E386" s="3">
        <f t="shared" si="11"/>
        <v>5.1290818943411072E-4</v>
      </c>
    </row>
    <row r="387" spans="1:5" x14ac:dyDescent="0.35">
      <c r="A387" s="2">
        <v>44339</v>
      </c>
      <c r="B387" s="4">
        <v>1618.84</v>
      </c>
      <c r="C387" s="3">
        <f t="shared" ref="C387:C450" si="12">(B387-B386)/B386</f>
        <v>-2.7162808586332087E-2</v>
      </c>
      <c r="D387" s="1">
        <v>59.77</v>
      </c>
      <c r="E387" s="3">
        <f t="shared" ref="E387:E450" si="13">(D387-D386)/D386</f>
        <v>2.1360218728639781E-2</v>
      </c>
    </row>
    <row r="388" spans="1:5" x14ac:dyDescent="0.35">
      <c r="A388" s="2">
        <v>44346</v>
      </c>
      <c r="B388" s="4">
        <v>1630.35</v>
      </c>
      <c r="C388" s="3">
        <f t="shared" si="12"/>
        <v>7.1100294037705963E-3</v>
      </c>
      <c r="D388" s="1">
        <v>57.87</v>
      </c>
      <c r="E388" s="3">
        <f t="shared" si="13"/>
        <v>-3.1788522670235998E-2</v>
      </c>
    </row>
    <row r="389" spans="1:5" x14ac:dyDescent="0.35">
      <c r="A389" s="2">
        <v>44353</v>
      </c>
      <c r="B389" s="4">
        <v>1653.43</v>
      </c>
      <c r="C389" s="3">
        <f t="shared" si="12"/>
        <v>1.4156469469745856E-2</v>
      </c>
      <c r="D389" s="1">
        <v>58.7</v>
      </c>
      <c r="E389" s="3">
        <f t="shared" si="13"/>
        <v>1.4342491791947562E-2</v>
      </c>
    </row>
    <row r="390" spans="1:5" x14ac:dyDescent="0.35">
      <c r="A390" s="2">
        <v>44360</v>
      </c>
      <c r="B390" s="4">
        <v>1579.03</v>
      </c>
      <c r="C390" s="3">
        <f t="shared" si="12"/>
        <v>-4.499736910543542E-2</v>
      </c>
      <c r="D390" s="1">
        <v>59.08</v>
      </c>
      <c r="E390" s="3">
        <f t="shared" si="13"/>
        <v>6.4735945485518811E-3</v>
      </c>
    </row>
    <row r="391" spans="1:5" x14ac:dyDescent="0.35">
      <c r="A391" s="2">
        <v>44367</v>
      </c>
      <c r="B391" s="4">
        <v>1582.54</v>
      </c>
      <c r="C391" s="3">
        <f t="shared" si="12"/>
        <v>2.2228836690879787E-3</v>
      </c>
      <c r="D391" s="1">
        <v>57.73</v>
      </c>
      <c r="E391" s="3">
        <f t="shared" si="13"/>
        <v>-2.2850372376438752E-2</v>
      </c>
    </row>
    <row r="392" spans="1:5" x14ac:dyDescent="0.35">
      <c r="A392" s="2">
        <v>44374</v>
      </c>
      <c r="B392" s="4">
        <v>1569</v>
      </c>
      <c r="C392" s="3">
        <f t="shared" si="12"/>
        <v>-8.5558658864862587E-3</v>
      </c>
      <c r="D392" s="1">
        <v>58.1</v>
      </c>
      <c r="E392" s="3">
        <f t="shared" si="13"/>
        <v>6.4091460245973425E-3</v>
      </c>
    </row>
    <row r="393" spans="1:5" x14ac:dyDescent="0.35">
      <c r="A393" s="2">
        <v>44381</v>
      </c>
      <c r="B393" s="4">
        <v>1570.82</v>
      </c>
      <c r="C393" s="3">
        <f t="shared" si="12"/>
        <v>1.1599745060547715E-3</v>
      </c>
      <c r="D393" s="1">
        <v>58.84</v>
      </c>
      <c r="E393" s="3">
        <f t="shared" si="13"/>
        <v>1.2736660929432047E-2</v>
      </c>
    </row>
    <row r="394" spans="1:5" x14ac:dyDescent="0.35">
      <c r="A394" s="2">
        <v>44388</v>
      </c>
      <c r="B394" s="4">
        <v>1555.54</v>
      </c>
      <c r="C394" s="3">
        <f t="shared" si="12"/>
        <v>-9.7274035217274884E-3</v>
      </c>
      <c r="D394" s="1">
        <v>57.45</v>
      </c>
      <c r="E394" s="3">
        <f t="shared" si="13"/>
        <v>-2.3623385452073428E-2</v>
      </c>
    </row>
    <row r="395" spans="1:5" x14ac:dyDescent="0.35">
      <c r="A395" s="2">
        <v>44395</v>
      </c>
      <c r="B395" s="4">
        <v>1546.67</v>
      </c>
      <c r="C395" s="3">
        <f t="shared" si="12"/>
        <v>-5.7021998791415788E-3</v>
      </c>
      <c r="D395" s="1">
        <v>56.84</v>
      </c>
      <c r="E395" s="3">
        <f t="shared" si="13"/>
        <v>-1.0617928633594419E-2</v>
      </c>
    </row>
    <row r="396" spans="1:5" x14ac:dyDescent="0.35">
      <c r="A396" s="2">
        <v>44402</v>
      </c>
      <c r="B396" s="4">
        <v>1590.86</v>
      </c>
      <c r="C396" s="3">
        <f t="shared" si="12"/>
        <v>2.8571059114096624E-2</v>
      </c>
      <c r="D396" s="1">
        <v>58.98</v>
      </c>
      <c r="E396" s="3">
        <f t="shared" si="13"/>
        <v>3.7649542575650834E-2</v>
      </c>
    </row>
    <row r="397" spans="1:5" x14ac:dyDescent="0.35">
      <c r="A397" s="2">
        <v>44409</v>
      </c>
      <c r="B397" s="4">
        <v>1635.79</v>
      </c>
      <c r="C397" s="3">
        <f t="shared" si="12"/>
        <v>2.8242585771218125E-2</v>
      </c>
      <c r="D397" s="1">
        <v>60.01</v>
      </c>
      <c r="E397" s="3">
        <f t="shared" si="13"/>
        <v>1.7463546965072928E-2</v>
      </c>
    </row>
    <row r="398" spans="1:5" x14ac:dyDescent="0.35">
      <c r="A398" s="2">
        <v>44416</v>
      </c>
      <c r="B398" s="4">
        <v>1647.28</v>
      </c>
      <c r="C398" s="3">
        <f t="shared" si="12"/>
        <v>7.0241290141155096E-3</v>
      </c>
      <c r="D398" s="1">
        <v>64.61</v>
      </c>
      <c r="E398" s="3">
        <f t="shared" si="13"/>
        <v>7.6653891018163667E-2</v>
      </c>
    </row>
    <row r="399" spans="1:5" x14ac:dyDescent="0.35">
      <c r="A399" s="2">
        <v>44423</v>
      </c>
      <c r="B399" s="4">
        <v>1648.47</v>
      </c>
      <c r="C399" s="3">
        <f t="shared" si="12"/>
        <v>7.2240299159830425E-4</v>
      </c>
      <c r="D399" s="1">
        <v>66.33</v>
      </c>
      <c r="E399" s="3">
        <f t="shared" si="13"/>
        <v>2.662126605788576E-2</v>
      </c>
    </row>
    <row r="400" spans="1:5" x14ac:dyDescent="0.35">
      <c r="A400" s="2">
        <v>44430</v>
      </c>
      <c r="B400" s="4">
        <v>1659.84</v>
      </c>
      <c r="C400" s="3">
        <f t="shared" si="12"/>
        <v>6.8973047735171955E-3</v>
      </c>
      <c r="D400" s="1">
        <v>67.17</v>
      </c>
      <c r="E400" s="3">
        <f t="shared" si="13"/>
        <v>1.2663952962460477E-2</v>
      </c>
    </row>
    <row r="401" spans="1:5" x14ac:dyDescent="0.35">
      <c r="A401" s="2">
        <v>44437</v>
      </c>
      <c r="B401" s="4">
        <v>1678.58</v>
      </c>
      <c r="C401" s="3">
        <f t="shared" si="12"/>
        <v>1.1290244842876428E-2</v>
      </c>
      <c r="D401" s="1">
        <v>66.150000000000006</v>
      </c>
      <c r="E401" s="3">
        <f t="shared" si="13"/>
        <v>-1.5185350602947685E-2</v>
      </c>
    </row>
    <row r="402" spans="1:5" x14ac:dyDescent="0.35">
      <c r="A402" s="2">
        <v>44444</v>
      </c>
      <c r="B402" s="4">
        <v>1649.82</v>
      </c>
      <c r="C402" s="3">
        <f t="shared" si="12"/>
        <v>-1.713352953091303E-2</v>
      </c>
      <c r="D402" s="1">
        <v>64.010000000000005</v>
      </c>
      <c r="E402" s="3">
        <f t="shared" si="13"/>
        <v>-3.2350718065003788E-2</v>
      </c>
    </row>
    <row r="403" spans="1:5" x14ac:dyDescent="0.35">
      <c r="A403" s="2">
        <v>44451</v>
      </c>
      <c r="B403" s="4">
        <v>1629.19</v>
      </c>
      <c r="C403" s="3">
        <f t="shared" si="12"/>
        <v>-1.2504394418785009E-2</v>
      </c>
      <c r="D403" s="1">
        <v>64.8</v>
      </c>
      <c r="E403" s="3">
        <f t="shared" si="13"/>
        <v>1.2341821590376379E-2</v>
      </c>
    </row>
    <row r="404" spans="1:5" x14ac:dyDescent="0.35">
      <c r="A404" s="2">
        <v>44458</v>
      </c>
      <c r="B404" s="4">
        <v>1590.3</v>
      </c>
      <c r="C404" s="3">
        <f t="shared" si="12"/>
        <v>-2.3870757861268542E-2</v>
      </c>
      <c r="D404" s="1">
        <v>60.38</v>
      </c>
      <c r="E404" s="3">
        <f t="shared" si="13"/>
        <v>-6.8209876543209799E-2</v>
      </c>
    </row>
    <row r="405" spans="1:5" x14ac:dyDescent="0.35">
      <c r="A405" s="2">
        <v>44465</v>
      </c>
      <c r="B405" s="4">
        <v>1609.86</v>
      </c>
      <c r="C405" s="3">
        <f t="shared" si="12"/>
        <v>1.2299566119600041E-2</v>
      </c>
      <c r="D405" s="1">
        <v>58.8</v>
      </c>
      <c r="E405" s="3">
        <f t="shared" si="13"/>
        <v>-2.6167605167274021E-2</v>
      </c>
    </row>
    <row r="406" spans="1:5" x14ac:dyDescent="0.35">
      <c r="A406" s="2">
        <v>44472</v>
      </c>
      <c r="B406" s="4">
        <v>1606.6</v>
      </c>
      <c r="C406" s="3">
        <f t="shared" si="12"/>
        <v>-2.0250208092629117E-3</v>
      </c>
      <c r="D406" s="1">
        <v>57.54</v>
      </c>
      <c r="E406" s="3">
        <f t="shared" si="13"/>
        <v>-2.1428571428571394E-2</v>
      </c>
    </row>
    <row r="407" spans="1:5" x14ac:dyDescent="0.35">
      <c r="A407" s="2">
        <v>44479</v>
      </c>
      <c r="B407" s="4">
        <v>1616.7</v>
      </c>
      <c r="C407" s="3">
        <f t="shared" si="12"/>
        <v>6.2865679073821346E-3</v>
      </c>
      <c r="D407" s="1">
        <v>56.38</v>
      </c>
      <c r="E407" s="3">
        <f t="shared" si="13"/>
        <v>-2.01598887730274E-2</v>
      </c>
    </row>
    <row r="408" spans="1:5" x14ac:dyDescent="0.35">
      <c r="A408" s="2">
        <v>44486</v>
      </c>
      <c r="B408" s="4">
        <v>1688.71</v>
      </c>
      <c r="C408" s="3">
        <f t="shared" si="12"/>
        <v>4.454134966289354E-2</v>
      </c>
      <c r="D408" s="1">
        <v>57.96</v>
      </c>
      <c r="E408" s="3">
        <f t="shared" si="13"/>
        <v>2.8024122029088296E-2</v>
      </c>
    </row>
    <row r="409" spans="1:5" x14ac:dyDescent="0.35">
      <c r="A409" s="2">
        <v>44493</v>
      </c>
      <c r="B409" s="4">
        <v>1735.52</v>
      </c>
      <c r="C409" s="3">
        <f t="shared" si="12"/>
        <v>2.771938343469272E-2</v>
      </c>
      <c r="D409" s="1">
        <v>57.82</v>
      </c>
      <c r="E409" s="3">
        <f t="shared" si="13"/>
        <v>-2.4154589371980775E-3</v>
      </c>
    </row>
    <row r="410" spans="1:5" x14ac:dyDescent="0.35">
      <c r="A410" s="2">
        <v>44500</v>
      </c>
      <c r="B410" s="4">
        <v>1793.41</v>
      </c>
      <c r="C410" s="3">
        <f t="shared" si="12"/>
        <v>3.3355997049875602E-2</v>
      </c>
      <c r="D410" s="1">
        <v>60.98</v>
      </c>
      <c r="E410" s="3">
        <f t="shared" si="13"/>
        <v>5.4652369422345151E-2</v>
      </c>
    </row>
    <row r="411" spans="1:5" x14ac:dyDescent="0.35">
      <c r="A411" s="2">
        <v>44507</v>
      </c>
      <c r="B411" s="4">
        <v>1843.32</v>
      </c>
      <c r="C411" s="3">
        <f t="shared" si="12"/>
        <v>2.7829665274532792E-2</v>
      </c>
      <c r="D411" s="1">
        <v>62.15</v>
      </c>
      <c r="E411" s="3">
        <f t="shared" si="13"/>
        <v>1.9186618563463459E-2</v>
      </c>
    </row>
    <row r="412" spans="1:5" x14ac:dyDescent="0.35">
      <c r="A412" s="2">
        <v>44514</v>
      </c>
      <c r="B412" s="4">
        <v>1943.97</v>
      </c>
      <c r="C412" s="3">
        <f t="shared" si="12"/>
        <v>5.4602564937178619E-2</v>
      </c>
      <c r="D412" s="1">
        <v>64.03</v>
      </c>
      <c r="E412" s="3">
        <f t="shared" si="13"/>
        <v>3.0249396621078079E-2</v>
      </c>
    </row>
    <row r="413" spans="1:5" x14ac:dyDescent="0.35">
      <c r="A413" s="2">
        <v>44521</v>
      </c>
      <c r="B413" s="4">
        <v>1997.75</v>
      </c>
      <c r="C413" s="3">
        <f t="shared" si="12"/>
        <v>2.7665035983065567E-2</v>
      </c>
      <c r="D413" s="1">
        <v>66.28</v>
      </c>
      <c r="E413" s="3">
        <f t="shared" si="13"/>
        <v>3.5139778228955178E-2</v>
      </c>
    </row>
    <row r="414" spans="1:5" x14ac:dyDescent="0.35">
      <c r="A414" s="2">
        <v>44528</v>
      </c>
      <c r="B414" s="4">
        <v>2140.52</v>
      </c>
      <c r="C414" s="3">
        <f t="shared" si="12"/>
        <v>7.1465398573395067E-2</v>
      </c>
      <c r="D414" s="1">
        <v>67.05</v>
      </c>
      <c r="E414" s="3">
        <f t="shared" si="13"/>
        <v>1.1617380808690344E-2</v>
      </c>
    </row>
    <row r="415" spans="1:5" x14ac:dyDescent="0.35">
      <c r="A415" s="2">
        <v>44535</v>
      </c>
      <c r="B415" s="4">
        <v>2267.86</v>
      </c>
      <c r="C415" s="3">
        <f t="shared" si="12"/>
        <v>5.949021733036839E-2</v>
      </c>
      <c r="D415" s="1">
        <v>73.91</v>
      </c>
      <c r="E415" s="3">
        <f t="shared" si="13"/>
        <v>0.1023117076808352</v>
      </c>
    </row>
    <row r="416" spans="1:5" x14ac:dyDescent="0.35">
      <c r="A416" s="2">
        <v>44542</v>
      </c>
      <c r="B416" s="4">
        <v>2293.5500000000002</v>
      </c>
      <c r="C416" s="3">
        <f t="shared" si="12"/>
        <v>1.1327859744428691E-2</v>
      </c>
      <c r="D416" s="1">
        <v>74.099999999999994</v>
      </c>
      <c r="E416" s="3">
        <f t="shared" si="13"/>
        <v>2.5706940874035684E-3</v>
      </c>
    </row>
    <row r="417" spans="1:5" x14ac:dyDescent="0.35">
      <c r="A417" s="2">
        <v>44549</v>
      </c>
      <c r="B417" s="4">
        <v>2105.7199999999998</v>
      </c>
      <c r="C417" s="3">
        <f t="shared" si="12"/>
        <v>-8.1894879117525396E-2</v>
      </c>
      <c r="D417" s="1">
        <v>62.73</v>
      </c>
      <c r="E417" s="3">
        <f t="shared" si="13"/>
        <v>-0.15344129554655869</v>
      </c>
    </row>
    <row r="418" spans="1:5" x14ac:dyDescent="0.35">
      <c r="A418" s="2">
        <v>44556</v>
      </c>
      <c r="B418" s="4">
        <v>2083.58</v>
      </c>
      <c r="C418" s="3">
        <f t="shared" si="12"/>
        <v>-1.0514218414603971E-2</v>
      </c>
      <c r="D418" s="1">
        <v>58.8</v>
      </c>
      <c r="E418" s="3">
        <f t="shared" si="13"/>
        <v>-6.2649450023912007E-2</v>
      </c>
    </row>
    <row r="419" spans="1:5" x14ac:dyDescent="0.35">
      <c r="A419" s="2">
        <v>44563</v>
      </c>
      <c r="B419" s="4">
        <v>2252.7399999999998</v>
      </c>
      <c r="C419" s="3">
        <f t="shared" si="12"/>
        <v>8.1187187437007396E-2</v>
      </c>
      <c r="D419" s="1">
        <v>69.739999999999995</v>
      </c>
      <c r="E419" s="3">
        <f t="shared" si="13"/>
        <v>0.18605442176870746</v>
      </c>
    </row>
    <row r="420" spans="1:5" x14ac:dyDescent="0.35">
      <c r="A420" s="2">
        <v>44570</v>
      </c>
      <c r="B420" s="4">
        <v>2293.5500000000002</v>
      </c>
      <c r="C420" s="3">
        <f t="shared" si="12"/>
        <v>1.8115716860356901E-2</v>
      </c>
      <c r="D420" s="1">
        <v>67.39</v>
      </c>
      <c r="E420" s="3">
        <f t="shared" si="13"/>
        <v>-3.36965873243475E-2</v>
      </c>
    </row>
    <row r="421" spans="1:5" x14ac:dyDescent="0.35">
      <c r="A421" s="2">
        <v>44577</v>
      </c>
      <c r="B421" s="4">
        <v>2232.58</v>
      </c>
      <c r="C421" s="3">
        <f t="shared" si="12"/>
        <v>-2.6583244315580758E-2</v>
      </c>
      <c r="D421" s="1">
        <v>66.91</v>
      </c>
      <c r="E421" s="3">
        <f t="shared" si="13"/>
        <v>-7.1227185042291733E-3</v>
      </c>
    </row>
    <row r="422" spans="1:5" x14ac:dyDescent="0.35">
      <c r="A422" s="2">
        <v>44584</v>
      </c>
      <c r="B422" s="4">
        <v>2206.19</v>
      </c>
      <c r="C422" s="3">
        <f t="shared" si="12"/>
        <v>-1.1820405091866753E-2</v>
      </c>
      <c r="D422" s="1">
        <v>67.72</v>
      </c>
      <c r="E422" s="3">
        <f t="shared" si="13"/>
        <v>1.2105813779704115E-2</v>
      </c>
    </row>
    <row r="423" spans="1:5" x14ac:dyDescent="0.35">
      <c r="A423" s="2">
        <v>44591</v>
      </c>
      <c r="B423" s="4">
        <v>2169.4</v>
      </c>
      <c r="C423" s="3">
        <f t="shared" si="12"/>
        <v>-1.6675807614031413E-2</v>
      </c>
      <c r="D423" s="1">
        <v>65.849999999999994</v>
      </c>
      <c r="E423" s="3">
        <f t="shared" si="13"/>
        <v>-2.7613703484938048E-2</v>
      </c>
    </row>
    <row r="424" spans="1:5" x14ac:dyDescent="0.35">
      <c r="A424" s="2">
        <v>44598</v>
      </c>
      <c r="B424" s="4">
        <v>2274.88</v>
      </c>
      <c r="C424" s="3">
        <f t="shared" si="12"/>
        <v>4.8621738729602661E-2</v>
      </c>
      <c r="D424" s="1">
        <v>70.94</v>
      </c>
      <c r="E424" s="3">
        <f t="shared" si="13"/>
        <v>7.7296886864085104E-2</v>
      </c>
    </row>
    <row r="425" spans="1:5" x14ac:dyDescent="0.35">
      <c r="A425" s="2">
        <v>44605</v>
      </c>
      <c r="B425" s="4">
        <v>2249.87</v>
      </c>
      <c r="C425" s="3">
        <f t="shared" si="12"/>
        <v>-1.0993986495991093E-2</v>
      </c>
      <c r="D425" s="1">
        <v>72.66</v>
      </c>
      <c r="E425" s="3">
        <f t="shared" si="13"/>
        <v>2.42458415562447E-2</v>
      </c>
    </row>
    <row r="426" spans="1:5" x14ac:dyDescent="0.35">
      <c r="A426" s="2">
        <v>44612</v>
      </c>
      <c r="B426" s="4">
        <v>2152.0700000000002</v>
      </c>
      <c r="C426" s="3">
        <f t="shared" si="12"/>
        <v>-4.3469178219185875E-2</v>
      </c>
      <c r="D426" s="1">
        <v>70.069999999999993</v>
      </c>
      <c r="E426" s="3">
        <f t="shared" si="13"/>
        <v>-3.564547206165708E-2</v>
      </c>
    </row>
    <row r="427" spans="1:5" x14ac:dyDescent="0.35">
      <c r="A427" s="2">
        <v>44619</v>
      </c>
      <c r="B427" s="4">
        <v>2190.7600000000002</v>
      </c>
      <c r="C427" s="3">
        <f t="shared" si="12"/>
        <v>1.7978039747777744E-2</v>
      </c>
      <c r="D427" s="1">
        <v>71.66</v>
      </c>
      <c r="E427" s="3">
        <f t="shared" si="13"/>
        <v>2.2691594120165599E-2</v>
      </c>
    </row>
    <row r="428" spans="1:5" x14ac:dyDescent="0.35">
      <c r="A428" s="2">
        <v>44626</v>
      </c>
      <c r="B428" s="4">
        <v>2251.94</v>
      </c>
      <c r="C428" s="3">
        <f t="shared" si="12"/>
        <v>2.7926381712282417E-2</v>
      </c>
      <c r="D428" s="1">
        <v>72.66</v>
      </c>
      <c r="E428" s="3">
        <f t="shared" si="13"/>
        <v>1.3954786491766676E-2</v>
      </c>
    </row>
    <row r="429" spans="1:5" x14ac:dyDescent="0.35">
      <c r="A429" s="2">
        <v>44633</v>
      </c>
      <c r="B429" s="4">
        <v>2347.04</v>
      </c>
      <c r="C429" s="3">
        <f t="shared" si="12"/>
        <v>4.2230254802525784E-2</v>
      </c>
      <c r="D429" s="1">
        <v>77.27</v>
      </c>
      <c r="E429" s="3">
        <f t="shared" si="13"/>
        <v>6.3446187723644368E-2</v>
      </c>
    </row>
    <row r="430" spans="1:5" x14ac:dyDescent="0.35">
      <c r="A430" s="2">
        <v>44640</v>
      </c>
      <c r="B430" s="4">
        <v>2389.5700000000002</v>
      </c>
      <c r="C430" s="3">
        <f t="shared" si="12"/>
        <v>1.81206967073421E-2</v>
      </c>
      <c r="D430" s="1">
        <v>80.58</v>
      </c>
      <c r="E430" s="3">
        <f t="shared" si="13"/>
        <v>4.2836806004917849E-2</v>
      </c>
    </row>
    <row r="431" spans="1:5" x14ac:dyDescent="0.35">
      <c r="A431" s="2">
        <v>44647</v>
      </c>
      <c r="B431" s="4">
        <v>2462.52</v>
      </c>
      <c r="C431" s="3">
        <f t="shared" si="12"/>
        <v>3.0528505128537692E-2</v>
      </c>
      <c r="D431" s="1">
        <v>80.58</v>
      </c>
      <c r="E431" s="3">
        <f t="shared" si="13"/>
        <v>0</v>
      </c>
    </row>
    <row r="432" spans="1:5" x14ac:dyDescent="0.35">
      <c r="A432" s="2">
        <v>44654</v>
      </c>
      <c r="B432" s="4">
        <v>2607.25</v>
      </c>
      <c r="C432" s="3">
        <f t="shared" si="12"/>
        <v>5.8773126715722115E-2</v>
      </c>
      <c r="D432" s="1">
        <v>79.91</v>
      </c>
      <c r="E432" s="3">
        <f t="shared" si="13"/>
        <v>-8.3147182923802646E-3</v>
      </c>
    </row>
    <row r="433" spans="1:5" x14ac:dyDescent="0.35">
      <c r="A433" s="2">
        <v>44661</v>
      </c>
      <c r="B433" s="4">
        <v>2707.73</v>
      </c>
      <c r="C433" s="3">
        <f t="shared" si="12"/>
        <v>3.853869019081408E-2</v>
      </c>
      <c r="D433" s="1">
        <v>81.2</v>
      </c>
      <c r="E433" s="3">
        <f t="shared" si="13"/>
        <v>1.614316105618829E-2</v>
      </c>
    </row>
    <row r="434" spans="1:5" x14ac:dyDescent="0.35">
      <c r="A434" s="2">
        <v>44668</v>
      </c>
      <c r="B434" s="4">
        <v>2684.14</v>
      </c>
      <c r="C434" s="3">
        <f t="shared" si="12"/>
        <v>-8.7120946327736322E-3</v>
      </c>
      <c r="D434" s="1">
        <v>82.78</v>
      </c>
      <c r="E434" s="3">
        <f t="shared" si="13"/>
        <v>1.9458128078817711E-2</v>
      </c>
    </row>
    <row r="435" spans="1:5" x14ac:dyDescent="0.35">
      <c r="A435" s="2">
        <v>44675</v>
      </c>
      <c r="B435" s="4">
        <v>2645.84</v>
      </c>
      <c r="C435" s="3">
        <f t="shared" si="12"/>
        <v>-1.4269002362022744E-2</v>
      </c>
      <c r="D435" s="1">
        <v>80.150000000000006</v>
      </c>
      <c r="E435" s="3">
        <f t="shared" si="13"/>
        <v>-3.177095916888132E-2</v>
      </c>
    </row>
    <row r="436" spans="1:5" x14ac:dyDescent="0.35">
      <c r="A436" s="2">
        <v>44682</v>
      </c>
      <c r="B436" s="4">
        <v>2682.54</v>
      </c>
      <c r="C436" s="3">
        <f t="shared" si="12"/>
        <v>1.3870831191606377E-2</v>
      </c>
      <c r="D436" s="1">
        <v>79.67</v>
      </c>
      <c r="E436" s="3">
        <f t="shared" si="13"/>
        <v>-5.9887710542732868E-3</v>
      </c>
    </row>
    <row r="437" spans="1:5" x14ac:dyDescent="0.35">
      <c r="A437" s="2">
        <v>44689</v>
      </c>
      <c r="B437" s="4">
        <v>2644.32</v>
      </c>
      <c r="C437" s="3">
        <f t="shared" si="12"/>
        <v>-1.4247690621575E-2</v>
      </c>
      <c r="D437" s="1">
        <v>78.37</v>
      </c>
      <c r="E437" s="3">
        <f t="shared" si="13"/>
        <v>-1.6317308899209203E-2</v>
      </c>
    </row>
    <row r="438" spans="1:5" x14ac:dyDescent="0.35">
      <c r="A438" s="2">
        <v>44696</v>
      </c>
      <c r="B438" s="4">
        <v>2597.3000000000002</v>
      </c>
      <c r="C438" s="3">
        <f t="shared" si="12"/>
        <v>-1.7781509045803827E-2</v>
      </c>
      <c r="D438" s="1">
        <v>77.08</v>
      </c>
      <c r="E438" s="3">
        <f t="shared" si="13"/>
        <v>-1.6460380247543781E-2</v>
      </c>
    </row>
    <row r="439" spans="1:5" x14ac:dyDescent="0.35">
      <c r="A439" s="2">
        <v>44703</v>
      </c>
      <c r="B439" s="4">
        <v>2665.09</v>
      </c>
      <c r="C439" s="3">
        <f t="shared" si="12"/>
        <v>2.6100180957147792E-2</v>
      </c>
      <c r="D439" s="1">
        <v>78.42</v>
      </c>
      <c r="E439" s="3">
        <f t="shared" si="13"/>
        <v>1.738453554748318E-2</v>
      </c>
    </row>
    <row r="440" spans="1:5" x14ac:dyDescent="0.35">
      <c r="A440" s="2">
        <v>44710</v>
      </c>
      <c r="B440" s="4">
        <v>2829.08</v>
      </c>
      <c r="C440" s="3">
        <f t="shared" si="12"/>
        <v>6.1532631168178101E-2</v>
      </c>
      <c r="D440" s="1">
        <v>84.56</v>
      </c>
      <c r="E440" s="3">
        <f t="shared" si="13"/>
        <v>7.829635297118083E-2</v>
      </c>
    </row>
    <row r="441" spans="1:5" x14ac:dyDescent="0.35">
      <c r="A441" s="2">
        <v>44717</v>
      </c>
      <c r="B441" s="4">
        <v>2776.01</v>
      </c>
      <c r="C441" s="3">
        <f t="shared" si="12"/>
        <v>-1.8758748427050387E-2</v>
      </c>
      <c r="D441" s="1">
        <v>78.180000000000007</v>
      </c>
      <c r="E441" s="3">
        <f t="shared" si="13"/>
        <v>-7.5449385052033996E-2</v>
      </c>
    </row>
    <row r="442" spans="1:5" x14ac:dyDescent="0.35">
      <c r="A442" s="2">
        <v>44724</v>
      </c>
      <c r="B442" s="4">
        <v>2772.71</v>
      </c>
      <c r="C442" s="3">
        <f t="shared" si="12"/>
        <v>-1.1887565246523541E-3</v>
      </c>
      <c r="D442" s="1">
        <v>81.459999999999994</v>
      </c>
      <c r="E442" s="3">
        <f t="shared" si="13"/>
        <v>4.1954464057303485E-2</v>
      </c>
    </row>
    <row r="443" spans="1:5" x14ac:dyDescent="0.35">
      <c r="A443" s="2">
        <v>44731</v>
      </c>
      <c r="B443" s="4">
        <v>2807.97</v>
      </c>
      <c r="C443" s="3">
        <f t="shared" si="12"/>
        <v>1.2716800530888467E-2</v>
      </c>
      <c r="D443" s="1">
        <v>82.44</v>
      </c>
      <c r="E443" s="3">
        <f t="shared" si="13"/>
        <v>1.2030444389884655E-2</v>
      </c>
    </row>
    <row r="444" spans="1:5" x14ac:dyDescent="0.35">
      <c r="A444" s="2">
        <v>44738</v>
      </c>
      <c r="B444" s="4">
        <v>2701.23</v>
      </c>
      <c r="C444" s="3">
        <f t="shared" si="12"/>
        <v>-3.8013226637036643E-2</v>
      </c>
      <c r="D444" s="1">
        <v>80.680000000000007</v>
      </c>
      <c r="E444" s="3">
        <f t="shared" si="13"/>
        <v>-2.1348859776807266E-2</v>
      </c>
    </row>
    <row r="445" spans="1:5" x14ac:dyDescent="0.35">
      <c r="A445" s="2">
        <v>44745</v>
      </c>
      <c r="B445" s="4">
        <v>2701.95</v>
      </c>
      <c r="C445" s="3">
        <f t="shared" si="12"/>
        <v>2.6654524050147521E-4</v>
      </c>
      <c r="D445" s="1">
        <v>83.42</v>
      </c>
      <c r="E445" s="3">
        <f t="shared" si="13"/>
        <v>3.3961328705998939E-2</v>
      </c>
    </row>
    <row r="446" spans="1:5" x14ac:dyDescent="0.35">
      <c r="A446" s="2">
        <v>44752</v>
      </c>
      <c r="B446" s="4">
        <v>2663.28</v>
      </c>
      <c r="C446" s="3">
        <f t="shared" si="12"/>
        <v>-1.4311885860211929E-2</v>
      </c>
      <c r="D446" s="1">
        <v>80.09</v>
      </c>
      <c r="E446" s="3">
        <f t="shared" si="13"/>
        <v>-3.991848477583311E-2</v>
      </c>
    </row>
    <row r="447" spans="1:5" x14ac:dyDescent="0.35">
      <c r="A447" s="2">
        <v>44759</v>
      </c>
      <c r="B447" s="4">
        <v>2806.16</v>
      </c>
      <c r="C447" s="3">
        <f t="shared" si="12"/>
        <v>5.3648133129073787E-2</v>
      </c>
      <c r="D447" s="1">
        <v>82.78</v>
      </c>
      <c r="E447" s="3">
        <f t="shared" si="13"/>
        <v>3.3587214383818176E-2</v>
      </c>
    </row>
    <row r="448" spans="1:5" x14ac:dyDescent="0.35">
      <c r="A448" s="2">
        <v>44766</v>
      </c>
      <c r="B448" s="4">
        <v>2888.41</v>
      </c>
      <c r="C448" s="3">
        <f t="shared" si="12"/>
        <v>2.9310516862901616E-2</v>
      </c>
      <c r="D448" s="1">
        <v>89.96</v>
      </c>
      <c r="E448" s="3">
        <f t="shared" si="13"/>
        <v>8.6735926552307233E-2</v>
      </c>
    </row>
    <row r="449" spans="1:5" x14ac:dyDescent="0.35">
      <c r="A449" s="2">
        <v>44773</v>
      </c>
      <c r="B449" s="4">
        <v>3053.74</v>
      </c>
      <c r="C449" s="3">
        <f t="shared" si="12"/>
        <v>5.7239103866833285E-2</v>
      </c>
      <c r="D449" s="1">
        <v>93.33</v>
      </c>
      <c r="E449" s="3">
        <f t="shared" si="13"/>
        <v>3.7461093819475377E-2</v>
      </c>
    </row>
    <row r="450" spans="1:5" x14ac:dyDescent="0.35">
      <c r="A450" s="2">
        <v>44780</v>
      </c>
      <c r="B450" s="4">
        <v>3169.56</v>
      </c>
      <c r="C450" s="3">
        <f t="shared" si="12"/>
        <v>3.7927262962793223E-2</v>
      </c>
      <c r="D450" s="1">
        <v>106.37</v>
      </c>
      <c r="E450" s="3">
        <f t="shared" si="13"/>
        <v>0.13971927568841752</v>
      </c>
    </row>
    <row r="451" spans="1:5" x14ac:dyDescent="0.35">
      <c r="A451" s="2">
        <v>44787</v>
      </c>
      <c r="B451" s="4">
        <v>3319.54</v>
      </c>
      <c r="C451" s="3">
        <f t="shared" ref="C451:C514" si="14">(B451-B450)/B450</f>
        <v>4.7318870758086301E-2</v>
      </c>
      <c r="D451" s="1">
        <v>103.93</v>
      </c>
      <c r="E451" s="3">
        <f t="shared" ref="E451:E514" si="15">(D451-D450)/D450</f>
        <v>-2.2938798533421054E-2</v>
      </c>
    </row>
    <row r="452" spans="1:5" x14ac:dyDescent="0.35">
      <c r="A452" s="2">
        <v>44794</v>
      </c>
      <c r="B452" s="4">
        <v>3442.57</v>
      </c>
      <c r="C452" s="3">
        <f t="shared" si="14"/>
        <v>3.7062364062490645E-2</v>
      </c>
      <c r="D452" s="1">
        <v>110.28</v>
      </c>
      <c r="E452" s="3">
        <f t="shared" si="15"/>
        <v>6.1098816511113194E-2</v>
      </c>
    </row>
    <row r="453" spans="1:5" x14ac:dyDescent="0.35">
      <c r="A453" s="2">
        <v>44801</v>
      </c>
      <c r="B453" s="4">
        <v>3526.73</v>
      </c>
      <c r="C453" s="3">
        <f t="shared" si="14"/>
        <v>2.4446852206345796E-2</v>
      </c>
      <c r="D453" s="1">
        <v>105.98</v>
      </c>
      <c r="E453" s="3">
        <f t="shared" si="15"/>
        <v>-3.899165759883929E-2</v>
      </c>
    </row>
    <row r="454" spans="1:5" x14ac:dyDescent="0.35">
      <c r="A454" s="2">
        <v>44808</v>
      </c>
      <c r="B454" s="4">
        <v>3804.8</v>
      </c>
      <c r="C454" s="3">
        <f t="shared" si="14"/>
        <v>7.884641013063097E-2</v>
      </c>
      <c r="D454" s="1">
        <v>118.38</v>
      </c>
      <c r="E454" s="3">
        <f t="shared" si="15"/>
        <v>0.11700320815248151</v>
      </c>
    </row>
    <row r="455" spans="1:5" x14ac:dyDescent="0.35">
      <c r="A455" s="2">
        <v>44815</v>
      </c>
      <c r="B455" s="4">
        <v>3689.79</v>
      </c>
      <c r="C455" s="3">
        <f t="shared" si="14"/>
        <v>-3.0227607232968936E-2</v>
      </c>
      <c r="D455" s="1">
        <v>117.6</v>
      </c>
      <c r="E455" s="3">
        <f t="shared" si="15"/>
        <v>-6.5889508362899233E-3</v>
      </c>
    </row>
    <row r="456" spans="1:5" x14ac:dyDescent="0.35">
      <c r="A456" s="2">
        <v>44822</v>
      </c>
      <c r="B456" s="4">
        <v>3620.79</v>
      </c>
      <c r="C456" s="3">
        <f t="shared" si="14"/>
        <v>-1.8700251233810056E-2</v>
      </c>
      <c r="D456" s="1">
        <v>117.31</v>
      </c>
      <c r="E456" s="3">
        <f t="shared" si="15"/>
        <v>-2.4659863945577557E-3</v>
      </c>
    </row>
    <row r="457" spans="1:5" x14ac:dyDescent="0.35">
      <c r="A457" s="2">
        <v>44829</v>
      </c>
      <c r="B457" s="4">
        <v>3530.59</v>
      </c>
      <c r="C457" s="3">
        <f t="shared" si="14"/>
        <v>-2.4911690542671578E-2</v>
      </c>
      <c r="D457" s="1">
        <v>113.01</v>
      </c>
      <c r="E457" s="3">
        <f t="shared" si="15"/>
        <v>-3.6655016622623791E-2</v>
      </c>
    </row>
    <row r="458" spans="1:5" x14ac:dyDescent="0.35">
      <c r="A458" s="2">
        <v>44836</v>
      </c>
      <c r="B458" s="4">
        <v>3915.82</v>
      </c>
      <c r="C458" s="3">
        <f t="shared" si="14"/>
        <v>0.1091120747523785</v>
      </c>
      <c r="D458" s="1">
        <v>123.46</v>
      </c>
      <c r="E458" s="3">
        <f t="shared" si="15"/>
        <v>9.246969294752666E-2</v>
      </c>
    </row>
    <row r="459" spans="1:5" x14ac:dyDescent="0.35">
      <c r="A459" s="2">
        <v>44843</v>
      </c>
      <c r="B459" s="4">
        <v>4008.3</v>
      </c>
      <c r="C459" s="3">
        <f t="shared" si="14"/>
        <v>2.3617020189896372E-2</v>
      </c>
      <c r="D459" s="1">
        <v>124.15</v>
      </c>
      <c r="E459" s="3">
        <f t="shared" si="15"/>
        <v>5.5888546897781624E-3</v>
      </c>
    </row>
    <row r="460" spans="1:5" x14ac:dyDescent="0.35">
      <c r="A460" s="2">
        <v>44850</v>
      </c>
      <c r="B460" s="4">
        <v>4355.91</v>
      </c>
      <c r="C460" s="3">
        <f t="shared" si="14"/>
        <v>8.6722550707282298E-2</v>
      </c>
      <c r="D460" s="1">
        <v>138.69999999999999</v>
      </c>
      <c r="E460" s="3">
        <f t="shared" si="15"/>
        <v>0.11719693918646784</v>
      </c>
    </row>
    <row r="461" spans="1:5" x14ac:dyDescent="0.35">
      <c r="A461" s="2">
        <v>44857</v>
      </c>
      <c r="B461" s="4">
        <v>4345.45</v>
      </c>
      <c r="C461" s="3">
        <f t="shared" si="14"/>
        <v>-2.4013351974673572E-3</v>
      </c>
      <c r="D461" s="1">
        <v>129.71</v>
      </c>
      <c r="E461" s="3">
        <f t="shared" si="15"/>
        <v>-6.4816149963950839E-2</v>
      </c>
    </row>
    <row r="462" spans="1:5" x14ac:dyDescent="0.35">
      <c r="A462" s="2">
        <v>44864</v>
      </c>
      <c r="B462" s="4">
        <v>4695.66</v>
      </c>
      <c r="C462" s="3">
        <f t="shared" si="14"/>
        <v>8.0592343715840717E-2</v>
      </c>
      <c r="D462" s="1">
        <v>140.56</v>
      </c>
      <c r="E462" s="3">
        <f t="shared" si="15"/>
        <v>8.3648138154344256E-2</v>
      </c>
    </row>
    <row r="463" spans="1:5" x14ac:dyDescent="0.35">
      <c r="A463" s="2">
        <v>44871</v>
      </c>
      <c r="B463" s="4">
        <v>4931.72</v>
      </c>
      <c r="C463" s="3">
        <f t="shared" si="14"/>
        <v>5.0271953250448372E-2</v>
      </c>
      <c r="D463" s="1">
        <v>132.74</v>
      </c>
      <c r="E463" s="3">
        <f t="shared" si="15"/>
        <v>-5.5634604439385268E-2</v>
      </c>
    </row>
    <row r="464" spans="1:5" x14ac:dyDescent="0.35">
      <c r="A464" s="2">
        <v>44878</v>
      </c>
      <c r="B464" s="4">
        <v>5041.7299999999996</v>
      </c>
      <c r="C464" s="3">
        <f t="shared" si="14"/>
        <v>2.2306619191681462E-2</v>
      </c>
      <c r="D464" s="1">
        <v>127.66</v>
      </c>
      <c r="E464" s="3">
        <f t="shared" si="15"/>
        <v>-3.827030284767223E-2</v>
      </c>
    </row>
    <row r="465" spans="1:5" x14ac:dyDescent="0.35">
      <c r="A465" s="2">
        <v>44885</v>
      </c>
      <c r="B465" s="4">
        <v>5470.12</v>
      </c>
      <c r="C465" s="3">
        <f t="shared" si="14"/>
        <v>8.4968849978082989E-2</v>
      </c>
      <c r="D465" s="1">
        <v>129.22999999999999</v>
      </c>
      <c r="E465" s="3">
        <f t="shared" si="15"/>
        <v>1.2298292339025484E-2</v>
      </c>
    </row>
    <row r="466" spans="1:5" x14ac:dyDescent="0.35">
      <c r="A466" s="2">
        <v>44892</v>
      </c>
      <c r="B466" s="4">
        <v>5604.37</v>
      </c>
      <c r="C466" s="3">
        <f t="shared" si="14"/>
        <v>2.4542423200953546E-2</v>
      </c>
      <c r="D466" s="1">
        <v>120.14</v>
      </c>
      <c r="E466" s="3">
        <f t="shared" si="15"/>
        <v>-7.0339704403002315E-2</v>
      </c>
    </row>
    <row r="467" spans="1:5" x14ac:dyDescent="0.35">
      <c r="A467" s="2">
        <v>44899</v>
      </c>
      <c r="B467" s="4">
        <v>5657.44</v>
      </c>
      <c r="C467" s="3">
        <f t="shared" si="14"/>
        <v>9.4693962033198572E-3</v>
      </c>
      <c r="D467" s="1">
        <v>120.14</v>
      </c>
      <c r="E467" s="3">
        <f t="shared" si="15"/>
        <v>0</v>
      </c>
    </row>
    <row r="468" spans="1:5" x14ac:dyDescent="0.35">
      <c r="A468" s="2">
        <v>44906</v>
      </c>
      <c r="B468" s="4">
        <v>5869.89</v>
      </c>
      <c r="C468" s="3">
        <f t="shared" si="14"/>
        <v>3.755232048417672E-2</v>
      </c>
      <c r="D468" s="1">
        <v>128.82</v>
      </c>
      <c r="E468" s="3">
        <f t="shared" si="15"/>
        <v>7.2249042783419287E-2</v>
      </c>
    </row>
    <row r="469" spans="1:5" x14ac:dyDescent="0.35">
      <c r="A469" s="2">
        <v>44913</v>
      </c>
      <c r="B469" s="4">
        <v>6099.41</v>
      </c>
      <c r="C469" s="3">
        <f t="shared" si="14"/>
        <v>3.9101243805250104E-2</v>
      </c>
      <c r="D469" s="1">
        <v>135.25</v>
      </c>
      <c r="E469" s="3">
        <f t="shared" si="15"/>
        <v>4.9914609532681314E-2</v>
      </c>
    </row>
    <row r="470" spans="1:5" x14ac:dyDescent="0.35">
      <c r="A470" s="2">
        <v>44920</v>
      </c>
      <c r="B470" s="4">
        <v>6139.73</v>
      </c>
      <c r="C470" s="3">
        <f t="shared" si="14"/>
        <v>6.6104754394277002E-3</v>
      </c>
      <c r="D470" s="1">
        <v>135.25</v>
      </c>
      <c r="E470" s="3">
        <f t="shared" si="15"/>
        <v>0</v>
      </c>
    </row>
    <row r="471" spans="1:5" x14ac:dyDescent="0.35">
      <c r="A471" s="2">
        <v>44927</v>
      </c>
      <c r="B471" s="4">
        <v>5903.26</v>
      </c>
      <c r="C471" s="3">
        <f t="shared" si="14"/>
        <v>-3.8514722960130067E-2</v>
      </c>
      <c r="D471" s="1">
        <v>127.84</v>
      </c>
      <c r="E471" s="3">
        <f t="shared" si="15"/>
        <v>-5.4787430683918642E-2</v>
      </c>
    </row>
    <row r="472" spans="1:5" x14ac:dyDescent="0.35">
      <c r="A472" s="2">
        <v>44934</v>
      </c>
      <c r="B472" s="4">
        <v>5501.44</v>
      </c>
      <c r="C472" s="3">
        <f t="shared" si="14"/>
        <v>-6.8067474581841328E-2</v>
      </c>
      <c r="D472" s="1">
        <v>121.61</v>
      </c>
      <c r="E472" s="3">
        <f t="shared" si="15"/>
        <v>-4.8732790988735952E-2</v>
      </c>
    </row>
    <row r="473" spans="1:5" x14ac:dyDescent="0.35">
      <c r="A473" s="2">
        <v>44941</v>
      </c>
      <c r="B473" s="4">
        <v>6025.39</v>
      </c>
      <c r="C473" s="3">
        <f t="shared" si="14"/>
        <v>9.5238701140065288E-2</v>
      </c>
      <c r="D473" s="1">
        <v>133.66</v>
      </c>
      <c r="E473" s="3">
        <f t="shared" si="15"/>
        <v>9.9087246114628713E-2</v>
      </c>
    </row>
    <row r="474" spans="1:5" x14ac:dyDescent="0.35">
      <c r="A474" s="2">
        <v>44948</v>
      </c>
      <c r="B474" s="4">
        <v>5702.95</v>
      </c>
      <c r="C474" s="3">
        <f t="shared" si="14"/>
        <v>-5.3513548500595066E-2</v>
      </c>
      <c r="D474" s="1">
        <v>131.88999999999999</v>
      </c>
      <c r="E474" s="3">
        <f t="shared" si="15"/>
        <v>-1.3242555738440897E-2</v>
      </c>
    </row>
    <row r="475" spans="1:5" x14ac:dyDescent="0.35">
      <c r="A475" s="2">
        <v>44955</v>
      </c>
      <c r="B475" s="4">
        <v>5478.06</v>
      </c>
      <c r="C475" s="3">
        <f t="shared" si="14"/>
        <v>-3.9433977152175524E-2</v>
      </c>
      <c r="D475" s="1">
        <v>125.47</v>
      </c>
      <c r="E475" s="3">
        <f t="shared" si="15"/>
        <v>-4.8676927742815894E-2</v>
      </c>
    </row>
    <row r="476" spans="1:5" x14ac:dyDescent="0.35">
      <c r="A476" s="2">
        <v>44962</v>
      </c>
      <c r="B476" s="4">
        <v>4955.8500000000004</v>
      </c>
      <c r="C476" s="3">
        <f t="shared" si="14"/>
        <v>-9.5327542962289569E-2</v>
      </c>
      <c r="D476" s="1">
        <v>118.55</v>
      </c>
      <c r="E476" s="3">
        <f t="shared" si="15"/>
        <v>-5.5152626125767129E-2</v>
      </c>
    </row>
    <row r="477" spans="1:5" x14ac:dyDescent="0.35">
      <c r="A477" s="2">
        <v>44969</v>
      </c>
      <c r="B477" s="4">
        <v>5457.4</v>
      </c>
      <c r="C477" s="3">
        <f t="shared" si="14"/>
        <v>0.10120362803555379</v>
      </c>
      <c r="D477" s="1">
        <v>133.66</v>
      </c>
      <c r="E477" s="3">
        <f t="shared" si="15"/>
        <v>0.12745676929565583</v>
      </c>
    </row>
    <row r="478" spans="1:5" x14ac:dyDescent="0.35">
      <c r="A478" s="2">
        <v>44976</v>
      </c>
      <c r="B478" s="4">
        <v>5560.67</v>
      </c>
      <c r="C478" s="3">
        <f t="shared" si="14"/>
        <v>1.8922930333125747E-2</v>
      </c>
      <c r="D478" s="1">
        <v>130.6</v>
      </c>
      <c r="E478" s="3">
        <f t="shared" si="15"/>
        <v>-2.2893909920694316E-2</v>
      </c>
    </row>
    <row r="479" spans="1:5" x14ac:dyDescent="0.35">
      <c r="A479" s="2">
        <v>44983</v>
      </c>
      <c r="B479" s="4">
        <v>5725.31</v>
      </c>
      <c r="C479" s="3">
        <f t="shared" si="14"/>
        <v>2.9607942927740782E-2</v>
      </c>
      <c r="D479" s="1">
        <v>135.25</v>
      </c>
      <c r="E479" s="3">
        <f t="shared" si="15"/>
        <v>3.5604900459418116E-2</v>
      </c>
    </row>
    <row r="480" spans="1:5" x14ac:dyDescent="0.35">
      <c r="A480" s="2">
        <v>44990</v>
      </c>
      <c r="B480" s="4">
        <v>5923.45</v>
      </c>
      <c r="C480" s="3">
        <f t="shared" si="14"/>
        <v>3.4607733031049741E-2</v>
      </c>
      <c r="D480" s="1">
        <v>139.88999999999999</v>
      </c>
      <c r="E480" s="3">
        <f t="shared" si="15"/>
        <v>3.430683918669121E-2</v>
      </c>
    </row>
    <row r="481" spans="1:5" x14ac:dyDescent="0.35">
      <c r="A481" s="2">
        <v>44997</v>
      </c>
      <c r="B481" s="4">
        <v>5704.59</v>
      </c>
      <c r="C481" s="3">
        <f t="shared" si="14"/>
        <v>-3.6948062362305696E-2</v>
      </c>
      <c r="D481" s="1">
        <v>143.54</v>
      </c>
      <c r="E481" s="3">
        <f t="shared" si="15"/>
        <v>2.6091929373078891E-2</v>
      </c>
    </row>
    <row r="482" spans="1:5" x14ac:dyDescent="0.35">
      <c r="A482" s="2">
        <v>45004</v>
      </c>
      <c r="B482" s="4">
        <v>5589.36</v>
      </c>
      <c r="C482" s="3">
        <f t="shared" si="14"/>
        <v>-2.0199523541569241E-2</v>
      </c>
      <c r="D482" s="1">
        <v>140.09</v>
      </c>
      <c r="E482" s="3">
        <f t="shared" si="15"/>
        <v>-2.4035112163856686E-2</v>
      </c>
    </row>
    <row r="483" spans="1:5" x14ac:dyDescent="0.35">
      <c r="A483" s="2">
        <v>45011</v>
      </c>
      <c r="B483" s="4">
        <v>5344.63</v>
      </c>
      <c r="C483" s="3">
        <f t="shared" si="14"/>
        <v>-4.3784977170910372E-2</v>
      </c>
      <c r="D483" s="1">
        <v>146.9</v>
      </c>
      <c r="E483" s="3">
        <f t="shared" si="15"/>
        <v>4.8611606824184465E-2</v>
      </c>
    </row>
    <row r="484" spans="1:5" x14ac:dyDescent="0.35">
      <c r="A484" s="2">
        <v>45018</v>
      </c>
      <c r="B484" s="4">
        <v>5452.54</v>
      </c>
      <c r="C484" s="3">
        <f t="shared" si="14"/>
        <v>2.0190359295217789E-2</v>
      </c>
      <c r="D484" s="1">
        <v>152.83000000000001</v>
      </c>
      <c r="E484" s="3">
        <f t="shared" si="15"/>
        <v>4.0367597004765193E-2</v>
      </c>
    </row>
    <row r="485" spans="1:5" x14ac:dyDescent="0.35">
      <c r="A485" s="2">
        <v>45025</v>
      </c>
      <c r="B485" s="4">
        <v>5624.97</v>
      </c>
      <c r="C485" s="3">
        <f t="shared" si="14"/>
        <v>3.1623793681476942E-2</v>
      </c>
      <c r="D485" s="1">
        <v>163.6</v>
      </c>
      <c r="E485" s="3">
        <f t="shared" si="15"/>
        <v>7.0470457370934894E-2</v>
      </c>
    </row>
    <row r="486" spans="1:5" x14ac:dyDescent="0.35">
      <c r="A486" s="2">
        <v>45032</v>
      </c>
      <c r="B486" s="4">
        <v>5539.7</v>
      </c>
      <c r="C486" s="3">
        <f t="shared" si="14"/>
        <v>-1.5159191960134976E-2</v>
      </c>
      <c r="D486" s="1">
        <v>156.58000000000001</v>
      </c>
      <c r="E486" s="3">
        <f t="shared" si="15"/>
        <v>-4.2909535452322629E-2</v>
      </c>
    </row>
    <row r="487" spans="1:5" x14ac:dyDescent="0.35">
      <c r="A487" s="2">
        <v>45039</v>
      </c>
      <c r="B487" s="4">
        <v>5138.34</v>
      </c>
      <c r="C487" s="3">
        <f t="shared" si="14"/>
        <v>-7.2451576800187684E-2</v>
      </c>
      <c r="D487" s="1">
        <v>154.31</v>
      </c>
      <c r="E487" s="3">
        <f t="shared" si="15"/>
        <v>-1.4497381530208265E-2</v>
      </c>
    </row>
    <row r="488" spans="1:5" x14ac:dyDescent="0.35">
      <c r="A488" s="2">
        <v>45046</v>
      </c>
      <c r="B488" s="4">
        <v>4865.1000000000004</v>
      </c>
      <c r="C488" s="3">
        <f t="shared" si="14"/>
        <v>-5.3176706874204463E-2</v>
      </c>
      <c r="D488" s="1">
        <v>155.1</v>
      </c>
      <c r="E488" s="3">
        <f t="shared" si="15"/>
        <v>5.1195645129932738E-3</v>
      </c>
    </row>
    <row r="489" spans="1:5" x14ac:dyDescent="0.35">
      <c r="A489" s="2">
        <v>45053</v>
      </c>
      <c r="B489" s="4">
        <v>5210.6400000000003</v>
      </c>
      <c r="C489" s="3">
        <f t="shared" si="14"/>
        <v>7.1024233828698269E-2</v>
      </c>
      <c r="D489" s="1">
        <v>175.16</v>
      </c>
      <c r="E489" s="3">
        <f t="shared" si="15"/>
        <v>0.12933591231463573</v>
      </c>
    </row>
    <row r="490" spans="1:5" x14ac:dyDescent="0.35">
      <c r="A490" s="2">
        <v>45060</v>
      </c>
      <c r="B490" s="4">
        <v>4999.5200000000004</v>
      </c>
      <c r="C490" s="3">
        <f t="shared" si="14"/>
        <v>-4.0517095788617112E-2</v>
      </c>
      <c r="D490" s="1">
        <v>139.99</v>
      </c>
      <c r="E490" s="3">
        <f t="shared" si="15"/>
        <v>-0.20078785110755873</v>
      </c>
    </row>
    <row r="491" spans="1:5" x14ac:dyDescent="0.35">
      <c r="A491" s="2">
        <v>45067</v>
      </c>
      <c r="B491" s="4">
        <v>5080.96</v>
      </c>
      <c r="C491" s="3">
        <f t="shared" si="14"/>
        <v>1.6289563798124539E-2</v>
      </c>
      <c r="D491" s="1">
        <v>132.87</v>
      </c>
      <c r="E491" s="3">
        <f t="shared" si="15"/>
        <v>-5.0860775769697865E-2</v>
      </c>
    </row>
    <row r="492" spans="1:5" x14ac:dyDescent="0.35">
      <c r="A492" s="2">
        <v>45074</v>
      </c>
      <c r="B492" s="4">
        <v>5657.6</v>
      </c>
      <c r="C492" s="3">
        <f t="shared" si="14"/>
        <v>0.113490364025696</v>
      </c>
      <c r="D492" s="1">
        <v>144.13999999999999</v>
      </c>
      <c r="E492" s="3">
        <f t="shared" si="15"/>
        <v>8.4819748626476871E-2</v>
      </c>
    </row>
    <row r="493" spans="1:5" x14ac:dyDescent="0.35">
      <c r="A493" s="2">
        <v>45081</v>
      </c>
      <c r="B493" s="4">
        <v>6160.32</v>
      </c>
      <c r="C493" s="3">
        <f t="shared" si="14"/>
        <v>8.8857466063348295E-2</v>
      </c>
      <c r="D493" s="1">
        <v>161.62</v>
      </c>
      <c r="E493" s="3">
        <f t="shared" si="15"/>
        <v>0.12127098654086318</v>
      </c>
    </row>
    <row r="494" spans="1:5" x14ac:dyDescent="0.35">
      <c r="A494" s="2">
        <v>45088</v>
      </c>
      <c r="B494" s="4">
        <v>6027.01</v>
      </c>
      <c r="C494" s="3">
        <f t="shared" si="14"/>
        <v>-2.1640109604695777E-2</v>
      </c>
      <c r="D494" s="1">
        <v>176.9</v>
      </c>
      <c r="E494" s="3">
        <f t="shared" si="15"/>
        <v>9.4542754609578034E-2</v>
      </c>
    </row>
    <row r="495" spans="1:5" x14ac:dyDescent="0.35">
      <c r="A495" s="2">
        <v>45095</v>
      </c>
      <c r="B495" s="4">
        <v>6120.76</v>
      </c>
      <c r="C495" s="3">
        <f t="shared" si="14"/>
        <v>1.555497667997896E-2</v>
      </c>
      <c r="D495" s="1">
        <v>168</v>
      </c>
      <c r="E495" s="3">
        <f t="shared" si="15"/>
        <v>-5.0310910118711166E-2</v>
      </c>
    </row>
    <row r="496" spans="1:5" x14ac:dyDescent="0.35">
      <c r="A496" s="2">
        <v>45102</v>
      </c>
      <c r="B496" s="4">
        <v>6334.44</v>
      </c>
      <c r="C496" s="3">
        <f t="shared" si="14"/>
        <v>3.4910697364379482E-2</v>
      </c>
      <c r="D496" s="1">
        <v>170.5</v>
      </c>
      <c r="E496" s="3">
        <f t="shared" si="15"/>
        <v>1.488095238095238E-2</v>
      </c>
    </row>
    <row r="497" spans="1:5" x14ac:dyDescent="0.35">
      <c r="A497" s="2">
        <v>45109</v>
      </c>
      <c r="B497" s="4">
        <v>6817.68</v>
      </c>
      <c r="C497" s="3">
        <f t="shared" si="14"/>
        <v>7.6287722355883186E-2</v>
      </c>
      <c r="D497" s="1">
        <v>181.2</v>
      </c>
      <c r="E497" s="3">
        <f t="shared" si="15"/>
        <v>6.2756598240469141E-2</v>
      </c>
    </row>
    <row r="498" spans="1:5" x14ac:dyDescent="0.35">
      <c r="A498" s="2">
        <v>45116</v>
      </c>
      <c r="B498" s="4">
        <v>7109.98</v>
      </c>
      <c r="C498" s="3">
        <f t="shared" si="14"/>
        <v>4.2873822179979003E-2</v>
      </c>
      <c r="D498" s="1">
        <v>184.8</v>
      </c>
      <c r="E498" s="3">
        <f t="shared" si="15"/>
        <v>1.9867549668874298E-2</v>
      </c>
    </row>
    <row r="499" spans="1:5" x14ac:dyDescent="0.35">
      <c r="A499" s="2">
        <v>45123</v>
      </c>
      <c r="B499" s="4">
        <v>7427.87</v>
      </c>
      <c r="C499" s="3">
        <f t="shared" si="14"/>
        <v>4.4710392996886117E-2</v>
      </c>
      <c r="D499" s="1">
        <v>203</v>
      </c>
      <c r="E499" s="3">
        <f t="shared" si="15"/>
        <v>9.8484848484848411E-2</v>
      </c>
    </row>
    <row r="500" spans="1:5" x14ac:dyDescent="0.35">
      <c r="A500" s="2">
        <v>45130</v>
      </c>
      <c r="B500" s="4">
        <v>7842.69</v>
      </c>
      <c r="C500" s="3">
        <f t="shared" si="14"/>
        <v>5.5846427037629862E-2</v>
      </c>
      <c r="D500" s="1">
        <v>217.2</v>
      </c>
      <c r="E500" s="3">
        <f t="shared" si="15"/>
        <v>6.9950738916256097E-2</v>
      </c>
    </row>
    <row r="501" spans="1:5" x14ac:dyDescent="0.35">
      <c r="A501" s="2">
        <v>45137</v>
      </c>
      <c r="B501" s="4">
        <v>8232.8700000000008</v>
      </c>
      <c r="C501" s="3">
        <f t="shared" si="14"/>
        <v>4.9750787038631034E-2</v>
      </c>
      <c r="D501" s="1">
        <v>230.8</v>
      </c>
      <c r="E501" s="3">
        <f t="shared" si="15"/>
        <v>6.2615101289134542E-2</v>
      </c>
    </row>
    <row r="502" spans="1:5" x14ac:dyDescent="0.35">
      <c r="A502" s="2">
        <v>45144</v>
      </c>
      <c r="B502" s="4">
        <v>8567.2000000000007</v>
      </c>
      <c r="C502" s="3">
        <f t="shared" si="14"/>
        <v>4.0609167884346514E-2</v>
      </c>
      <c r="D502" s="1">
        <v>272.7</v>
      </c>
      <c r="E502" s="3">
        <f t="shared" si="15"/>
        <v>0.18154246100519919</v>
      </c>
    </row>
    <row r="503" spans="1:5" x14ac:dyDescent="0.35">
      <c r="A503" s="2">
        <v>45151</v>
      </c>
      <c r="B503" s="4">
        <v>8467</v>
      </c>
      <c r="C503" s="3">
        <f t="shared" si="14"/>
        <v>-1.1695769913157241E-2</v>
      </c>
      <c r="D503" s="1">
        <v>235</v>
      </c>
      <c r="E503" s="3">
        <f t="shared" si="15"/>
        <v>-0.1382471580491382</v>
      </c>
    </row>
    <row r="504" spans="1:5" x14ac:dyDescent="0.35">
      <c r="A504" s="2">
        <v>45158</v>
      </c>
      <c r="B504" s="4">
        <v>8703.2000000000007</v>
      </c>
      <c r="C504" s="3">
        <f t="shared" si="14"/>
        <v>2.7896539506318735E-2</v>
      </c>
      <c r="D504" s="1">
        <v>257</v>
      </c>
      <c r="E504" s="3">
        <f t="shared" si="15"/>
        <v>9.3617021276595741E-2</v>
      </c>
    </row>
    <row r="505" spans="1:5" x14ac:dyDescent="0.35">
      <c r="A505" s="2">
        <v>45165</v>
      </c>
      <c r="B505" s="4">
        <v>9132.49</v>
      </c>
      <c r="C505" s="3">
        <f t="shared" si="14"/>
        <v>4.9325535435242096E-2</v>
      </c>
      <c r="D505" s="1">
        <v>259.2</v>
      </c>
      <c r="E505" s="3">
        <f t="shared" si="15"/>
        <v>8.5603112840466483E-3</v>
      </c>
    </row>
    <row r="506" spans="1:5" x14ac:dyDescent="0.35">
      <c r="A506" s="2">
        <v>45172</v>
      </c>
      <c r="B506" s="4">
        <v>9468.36</v>
      </c>
      <c r="C506" s="3">
        <f t="shared" si="14"/>
        <v>3.6777483468364139E-2</v>
      </c>
      <c r="D506" s="1">
        <v>270</v>
      </c>
      <c r="E506" s="3">
        <f t="shared" si="15"/>
        <v>4.1666666666666713E-2</v>
      </c>
    </row>
    <row r="507" spans="1:5" x14ac:dyDescent="0.35">
      <c r="A507" s="2">
        <v>45179</v>
      </c>
      <c r="B507" s="4">
        <v>9118.27</v>
      </c>
      <c r="C507" s="3">
        <f t="shared" si="14"/>
        <v>-3.6974724239467037E-2</v>
      </c>
      <c r="D507" s="1">
        <v>270</v>
      </c>
      <c r="E507" s="3">
        <f t="shared" si="15"/>
        <v>0</v>
      </c>
    </row>
    <row r="508" spans="1:5" x14ac:dyDescent="0.35">
      <c r="A508" s="2">
        <v>45186</v>
      </c>
      <c r="B508" s="4">
        <v>9280.7800000000007</v>
      </c>
      <c r="C508" s="3">
        <f t="shared" si="14"/>
        <v>1.7822459742911783E-2</v>
      </c>
      <c r="D508" s="1">
        <v>273.39999999999998</v>
      </c>
      <c r="E508" s="3">
        <f t="shared" si="15"/>
        <v>1.2592592592592508E-2</v>
      </c>
    </row>
    <row r="509" spans="1:5" x14ac:dyDescent="0.35">
      <c r="A509" s="2">
        <v>45193</v>
      </c>
      <c r="B509" s="4">
        <v>9627.92</v>
      </c>
      <c r="C509" s="3">
        <f t="shared" si="14"/>
        <v>3.7404183700076865E-2</v>
      </c>
      <c r="D509" s="1">
        <v>274.7</v>
      </c>
      <c r="E509" s="3">
        <f t="shared" si="15"/>
        <v>4.7549378200439337E-3</v>
      </c>
    </row>
    <row r="510" spans="1:5" x14ac:dyDescent="0.35">
      <c r="A510" s="2">
        <v>45200</v>
      </c>
      <c r="B510" s="4">
        <v>9836.24</v>
      </c>
      <c r="C510" s="3">
        <f t="shared" si="14"/>
        <v>2.163707218173808E-2</v>
      </c>
      <c r="D510" s="1">
        <v>310</v>
      </c>
      <c r="E510" s="3">
        <f t="shared" si="15"/>
        <v>0.12850382235165639</v>
      </c>
    </row>
    <row r="511" spans="1:5" x14ac:dyDescent="0.35">
      <c r="A511" s="2">
        <v>45207</v>
      </c>
      <c r="B511" s="4">
        <v>9392.85</v>
      </c>
      <c r="C511" s="3">
        <f t="shared" si="14"/>
        <v>-4.5077183964604306E-2</v>
      </c>
      <c r="D511" s="1">
        <v>320</v>
      </c>
      <c r="E511" s="3">
        <f t="shared" si="15"/>
        <v>3.2258064516129031E-2</v>
      </c>
    </row>
    <row r="512" spans="1:5" x14ac:dyDescent="0.35">
      <c r="A512" s="2">
        <v>45214</v>
      </c>
      <c r="B512" s="4">
        <v>8710.89</v>
      </c>
      <c r="C512" s="3">
        <f t="shared" si="14"/>
        <v>-7.2604161676168677E-2</v>
      </c>
      <c r="D512" s="1">
        <v>284.8</v>
      </c>
      <c r="E512" s="3">
        <f t="shared" si="15"/>
        <v>-0.10999999999999996</v>
      </c>
    </row>
    <row r="513" spans="1:5" x14ac:dyDescent="0.35">
      <c r="A513" s="2">
        <v>45221</v>
      </c>
      <c r="B513" s="4">
        <v>8968.76</v>
      </c>
      <c r="C513" s="3">
        <f t="shared" si="14"/>
        <v>2.960317487650525E-2</v>
      </c>
      <c r="D513" s="1">
        <v>277.10000000000002</v>
      </c>
      <c r="E513" s="3">
        <f t="shared" si="15"/>
        <v>-2.7036516853932543E-2</v>
      </c>
    </row>
    <row r="514" spans="1:5" x14ac:dyDescent="0.35">
      <c r="A514" s="2">
        <v>45228</v>
      </c>
      <c r="B514" s="4">
        <v>8939.9699999999993</v>
      </c>
      <c r="C514" s="3">
        <f t="shared" si="14"/>
        <v>-3.2100312640767365E-3</v>
      </c>
      <c r="D514" s="1">
        <v>286</v>
      </c>
      <c r="E514" s="3">
        <f t="shared" si="15"/>
        <v>3.2118368819920522E-2</v>
      </c>
    </row>
    <row r="515" spans="1:5" x14ac:dyDescent="0.35">
      <c r="A515" s="2">
        <v>45235</v>
      </c>
      <c r="B515" s="4">
        <v>9060.39</v>
      </c>
      <c r="C515" s="3">
        <f t="shared" ref="C515:C523" si="16">(B515-B514)/B514</f>
        <v>1.3469843858536447E-2</v>
      </c>
      <c r="D515" s="1">
        <v>293.75</v>
      </c>
      <c r="E515" s="3">
        <f t="shared" ref="E515:E523" si="17">(D515-D514)/D514</f>
        <v>2.7097902097902096E-2</v>
      </c>
    </row>
    <row r="516" spans="1:5" x14ac:dyDescent="0.35">
      <c r="A516" s="2">
        <v>45242</v>
      </c>
      <c r="B516" s="4">
        <v>9153.98</v>
      </c>
      <c r="C516" s="3">
        <f t="shared" si="16"/>
        <v>1.0329577424371374E-2</v>
      </c>
      <c r="D516" s="1">
        <v>308.25</v>
      </c>
      <c r="E516" s="3">
        <f t="shared" si="17"/>
        <v>4.9361702127659578E-2</v>
      </c>
    </row>
    <row r="517" spans="1:5" x14ac:dyDescent="0.35">
      <c r="A517" s="2">
        <v>45249</v>
      </c>
      <c r="B517" s="4">
        <v>9322.8799999999992</v>
      </c>
      <c r="C517" s="3">
        <f t="shared" si="16"/>
        <v>1.8450990716606289E-2</v>
      </c>
      <c r="D517" s="1">
        <v>316.5</v>
      </c>
      <c r="E517" s="3">
        <f t="shared" si="17"/>
        <v>2.6763990267639901E-2</v>
      </c>
    </row>
    <row r="518" spans="1:5" x14ac:dyDescent="0.35">
      <c r="A518" s="2">
        <v>45256</v>
      </c>
      <c r="B518" s="4">
        <v>9329.44</v>
      </c>
      <c r="C518" s="3">
        <f t="shared" si="16"/>
        <v>7.0364522550985431E-4</v>
      </c>
      <c r="D518" s="1">
        <v>302.5</v>
      </c>
      <c r="E518" s="3">
        <f t="shared" si="17"/>
        <v>-4.4233807266982623E-2</v>
      </c>
    </row>
    <row r="519" spans="1:5" x14ac:dyDescent="0.35">
      <c r="A519" s="2">
        <v>45263</v>
      </c>
      <c r="B519" s="4">
        <v>9195.5</v>
      </c>
      <c r="C519" s="3">
        <f t="shared" si="16"/>
        <v>-1.4356703081857058E-2</v>
      </c>
      <c r="D519" s="1">
        <v>318.58999999999997</v>
      </c>
      <c r="E519" s="3">
        <f t="shared" si="17"/>
        <v>5.3190082644628017E-2</v>
      </c>
    </row>
    <row r="520" spans="1:5" x14ac:dyDescent="0.35">
      <c r="A520" s="2">
        <v>45270</v>
      </c>
      <c r="B520" s="4">
        <v>9169.02</v>
      </c>
      <c r="C520" s="3">
        <f t="shared" si="16"/>
        <v>-2.8796694035125403E-3</v>
      </c>
      <c r="D520" s="1">
        <v>317.35000000000002</v>
      </c>
      <c r="E520" s="3">
        <f t="shared" si="17"/>
        <v>-3.8921497849899629E-3</v>
      </c>
    </row>
    <row r="521" spans="1:5" x14ac:dyDescent="0.35">
      <c r="A521" s="2">
        <v>45277</v>
      </c>
      <c r="B521" s="4">
        <v>8635.23</v>
      </c>
      <c r="C521" s="3">
        <f t="shared" si="16"/>
        <v>-5.8216690551443975E-2</v>
      </c>
      <c r="D521" s="1">
        <v>309.5</v>
      </c>
      <c r="E521" s="3">
        <f t="shared" si="17"/>
        <v>-2.4736095793288237E-2</v>
      </c>
    </row>
    <row r="522" spans="1:5" x14ac:dyDescent="0.35">
      <c r="A522" s="2">
        <v>45284</v>
      </c>
      <c r="B522" s="4">
        <v>8576.81</v>
      </c>
      <c r="C522" s="3">
        <f t="shared" si="16"/>
        <v>-6.7653090884666738E-3</v>
      </c>
      <c r="D522" s="1">
        <v>300.75</v>
      </c>
      <c r="E522" s="3">
        <f t="shared" si="17"/>
        <v>-2.827140549273021E-2</v>
      </c>
    </row>
    <row r="523" spans="1:5" x14ac:dyDescent="0.35">
      <c r="A523" s="2">
        <v>45291</v>
      </c>
      <c r="B523" s="4">
        <v>8688.1299999999992</v>
      </c>
      <c r="C523" s="3">
        <f t="shared" si="16"/>
        <v>1.2979184568621634E-2</v>
      </c>
      <c r="D523" s="1">
        <v>294.5</v>
      </c>
      <c r="E523" s="3">
        <f t="shared" si="17"/>
        <v>-2.0781379883624274E-2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B2E5-2DB4-4C66-A865-8BE4D68D85F2}">
  <dimension ref="A1:O122"/>
  <sheetViews>
    <sheetView topLeftCell="A11" zoomScale="83" zoomScaleNormal="100" workbookViewId="0">
      <selection activeCell="O26" sqref="O26"/>
    </sheetView>
  </sheetViews>
  <sheetFormatPr defaultRowHeight="15.5" x14ac:dyDescent="0.35"/>
  <cols>
    <col min="1" max="1" width="10.08984375" style="1" bestFit="1" customWidth="1"/>
    <col min="2" max="2" width="8.453125" style="1" bestFit="1" customWidth="1"/>
    <col min="3" max="3" width="10.36328125" style="1" bestFit="1" customWidth="1"/>
    <col min="4" max="4" width="7.36328125" style="1" bestFit="1" customWidth="1"/>
    <col min="5" max="5" width="7.90625" style="1" bestFit="1" customWidth="1"/>
    <col min="6" max="6" width="8.7265625" style="1"/>
    <col min="7" max="7" width="17.26953125" style="1" bestFit="1" customWidth="1"/>
    <col min="8" max="8" width="11.81640625" style="1" bestFit="1" customWidth="1"/>
    <col min="9" max="9" width="13.54296875" style="1" bestFit="1" customWidth="1"/>
    <col min="10" max="11" width="11.81640625" style="1" bestFit="1" customWidth="1"/>
    <col min="12" max="12" width="12.453125" style="1" bestFit="1" customWidth="1"/>
    <col min="13" max="13" width="11.81640625" style="1" bestFit="1" customWidth="1"/>
    <col min="14" max="15" width="12" style="1" bestFit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29</v>
      </c>
      <c r="H1"/>
      <c r="I1"/>
      <c r="J1"/>
      <c r="K1"/>
      <c r="L1"/>
      <c r="M1"/>
      <c r="N1"/>
      <c r="O1"/>
    </row>
    <row r="2" spans="1:15" ht="16" thickBot="1" x14ac:dyDescent="0.4">
      <c r="A2" s="2">
        <v>41640</v>
      </c>
      <c r="B2" s="1">
        <v>621.54999999999995</v>
      </c>
      <c r="C2" s="3"/>
      <c r="D2" s="1">
        <v>14.59</v>
      </c>
      <c r="E2" s="3"/>
      <c r="G2"/>
      <c r="H2"/>
      <c r="I2"/>
      <c r="J2"/>
      <c r="K2"/>
      <c r="L2"/>
      <c r="M2"/>
      <c r="N2"/>
      <c r="O2"/>
    </row>
    <row r="3" spans="1:15" x14ac:dyDescent="0.35">
      <c r="A3" s="2">
        <v>41671</v>
      </c>
      <c r="B3" s="1">
        <v>629.86</v>
      </c>
      <c r="C3" s="3">
        <f t="shared" ref="C3:C66" si="0">(B3-B2)/B2</f>
        <v>1.3369801303193724E-2</v>
      </c>
      <c r="D3" s="1">
        <v>15.5</v>
      </c>
      <c r="E3" s="3">
        <f t="shared" ref="E3:E66" si="1">(D3-D2)/D2</f>
        <v>6.2371487320082256E-2</v>
      </c>
      <c r="G3" s="7" t="s">
        <v>28</v>
      </c>
      <c r="H3" s="7"/>
      <c r="I3"/>
      <c r="J3"/>
      <c r="K3"/>
      <c r="L3"/>
      <c r="M3"/>
      <c r="N3"/>
      <c r="O3"/>
    </row>
    <row r="4" spans="1:15" x14ac:dyDescent="0.35">
      <c r="A4" s="2">
        <v>41699</v>
      </c>
      <c r="B4" s="1">
        <v>695.23</v>
      </c>
      <c r="C4" s="3">
        <f t="shared" si="0"/>
        <v>0.10378496808814658</v>
      </c>
      <c r="D4" s="1">
        <v>18.22</v>
      </c>
      <c r="E4" s="3">
        <f t="shared" si="1"/>
        <v>0.17548387096774187</v>
      </c>
      <c r="G4" t="s">
        <v>27</v>
      </c>
      <c r="H4">
        <v>0.60604255560185805</v>
      </c>
      <c r="I4"/>
      <c r="J4"/>
      <c r="K4"/>
      <c r="L4"/>
      <c r="M4"/>
      <c r="N4"/>
      <c r="O4"/>
    </row>
    <row r="5" spans="1:15" x14ac:dyDescent="0.35">
      <c r="A5" s="2">
        <v>41730</v>
      </c>
      <c r="B5" s="1">
        <v>737.12</v>
      </c>
      <c r="C5" s="3">
        <f t="shared" si="0"/>
        <v>6.0253441307193283E-2</v>
      </c>
      <c r="D5" s="1">
        <v>18.43</v>
      </c>
      <c r="E5" s="3">
        <f t="shared" si="1"/>
        <v>1.1525795828759653E-2</v>
      </c>
      <c r="G5" t="s">
        <v>26</v>
      </c>
      <c r="H5">
        <v>0.3672875792004312</v>
      </c>
      <c r="I5"/>
      <c r="J5"/>
      <c r="K5"/>
      <c r="L5"/>
      <c r="M5"/>
      <c r="N5"/>
      <c r="O5"/>
    </row>
    <row r="6" spans="1:15" x14ac:dyDescent="0.35">
      <c r="A6" s="2">
        <v>41760</v>
      </c>
      <c r="B6" s="1">
        <v>788.62</v>
      </c>
      <c r="C6" s="3">
        <f t="shared" si="0"/>
        <v>6.9866507488604304E-2</v>
      </c>
      <c r="D6" s="1">
        <v>17.600000000000001</v>
      </c>
      <c r="E6" s="3">
        <f t="shared" si="1"/>
        <v>-4.5035268583830619E-2</v>
      </c>
      <c r="G6" t="s">
        <v>25</v>
      </c>
      <c r="H6">
        <v>0.36192560953263825</v>
      </c>
      <c r="I6"/>
      <c r="J6"/>
      <c r="K6"/>
      <c r="L6"/>
      <c r="M6"/>
      <c r="N6"/>
      <c r="O6"/>
    </row>
    <row r="7" spans="1:15" x14ac:dyDescent="0.35">
      <c r="A7" s="2">
        <v>41791</v>
      </c>
      <c r="B7" s="1">
        <v>782.52</v>
      </c>
      <c r="C7" s="3">
        <f t="shared" si="0"/>
        <v>-7.7350308133194981E-3</v>
      </c>
      <c r="D7" s="1">
        <v>18.57</v>
      </c>
      <c r="E7" s="3">
        <f t="shared" si="1"/>
        <v>5.5113636363636295E-2</v>
      </c>
      <c r="G7" t="s">
        <v>13</v>
      </c>
      <c r="H7">
        <v>6.0315016079923914E-2</v>
      </c>
      <c r="I7"/>
      <c r="J7"/>
      <c r="K7"/>
      <c r="L7"/>
      <c r="M7"/>
      <c r="N7"/>
      <c r="O7"/>
    </row>
    <row r="8" spans="1:15" ht="16" thickBot="1" x14ac:dyDescent="0.4">
      <c r="A8" s="2">
        <v>41821</v>
      </c>
      <c r="B8" s="1">
        <v>817.02</v>
      </c>
      <c r="C8" s="3">
        <f t="shared" si="0"/>
        <v>4.4088330010734554E-2</v>
      </c>
      <c r="D8" s="1">
        <v>19.41</v>
      </c>
      <c r="E8" s="3">
        <f t="shared" si="1"/>
        <v>4.5234248788368327E-2</v>
      </c>
      <c r="G8" s="5" t="s">
        <v>24</v>
      </c>
      <c r="H8" s="5">
        <v>120</v>
      </c>
      <c r="I8"/>
      <c r="J8"/>
      <c r="K8"/>
      <c r="L8"/>
      <c r="M8"/>
      <c r="N8"/>
      <c r="O8"/>
    </row>
    <row r="9" spans="1:15" x14ac:dyDescent="0.35">
      <c r="A9" s="2">
        <v>41852</v>
      </c>
      <c r="B9" s="1">
        <v>800.46</v>
      </c>
      <c r="C9" s="3">
        <f t="shared" si="0"/>
        <v>-2.0268781669971293E-2</v>
      </c>
      <c r="D9" s="1">
        <v>19.41</v>
      </c>
      <c r="E9" s="3">
        <f t="shared" si="1"/>
        <v>0</v>
      </c>
      <c r="G9"/>
      <c r="H9"/>
      <c r="I9"/>
      <c r="J9"/>
      <c r="K9"/>
      <c r="L9"/>
      <c r="M9"/>
      <c r="N9"/>
      <c r="O9"/>
    </row>
    <row r="10" spans="1:15" ht="16" thickBot="1" x14ac:dyDescent="0.4">
      <c r="A10" s="2">
        <v>41883</v>
      </c>
      <c r="B10" s="1">
        <v>749.3</v>
      </c>
      <c r="C10" s="3">
        <f t="shared" si="0"/>
        <v>-6.3913249881318343E-2</v>
      </c>
      <c r="D10" s="1">
        <v>18.21</v>
      </c>
      <c r="E10" s="3">
        <f t="shared" si="1"/>
        <v>-6.1823802163833042E-2</v>
      </c>
      <c r="G10" t="s">
        <v>23</v>
      </c>
      <c r="H10"/>
      <c r="I10"/>
      <c r="J10"/>
      <c r="K10"/>
      <c r="L10"/>
      <c r="M10"/>
      <c r="N10"/>
      <c r="O10"/>
    </row>
    <row r="11" spans="1:15" x14ac:dyDescent="0.35">
      <c r="A11" s="2">
        <v>41913</v>
      </c>
      <c r="B11" s="1">
        <v>803.29</v>
      </c>
      <c r="C11" s="3">
        <f t="shared" si="0"/>
        <v>7.2053916989189934E-2</v>
      </c>
      <c r="D11" s="1">
        <v>19.54</v>
      </c>
      <c r="E11" s="3">
        <f t="shared" si="1"/>
        <v>7.303679297089502E-2</v>
      </c>
      <c r="G11" s="6"/>
      <c r="H11" s="6" t="s">
        <v>22</v>
      </c>
      <c r="I11" s="6" t="s">
        <v>21</v>
      </c>
      <c r="J11" s="6" t="s">
        <v>20</v>
      </c>
      <c r="K11" s="6" t="s">
        <v>19</v>
      </c>
      <c r="L11" s="6" t="s">
        <v>18</v>
      </c>
      <c r="M11"/>
      <c r="N11"/>
      <c r="O11"/>
    </row>
    <row r="12" spans="1:15" x14ac:dyDescent="0.35">
      <c r="A12" s="2">
        <v>41944</v>
      </c>
      <c r="B12" s="1">
        <v>856.8</v>
      </c>
      <c r="C12" s="3">
        <f t="shared" si="0"/>
        <v>6.6613551768352638E-2</v>
      </c>
      <c r="D12" s="1">
        <v>19</v>
      </c>
      <c r="E12" s="3">
        <f t="shared" si="1"/>
        <v>-2.7635619242579283E-2</v>
      </c>
      <c r="G12" t="s">
        <v>17</v>
      </c>
      <c r="H12">
        <v>1</v>
      </c>
      <c r="I12">
        <v>0.24919124779587903</v>
      </c>
      <c r="J12">
        <v>0.24919124779587903</v>
      </c>
      <c r="K12">
        <v>68.498630532464517</v>
      </c>
      <c r="L12">
        <v>2.2270103273217456E-13</v>
      </c>
      <c r="M12"/>
      <c r="N12"/>
      <c r="O12"/>
    </row>
    <row r="13" spans="1:15" x14ac:dyDescent="0.35">
      <c r="A13" s="2">
        <v>41974</v>
      </c>
      <c r="B13" s="1">
        <v>854.79</v>
      </c>
      <c r="C13" s="3">
        <f t="shared" si="0"/>
        <v>-2.3459383753501296E-3</v>
      </c>
      <c r="D13" s="1">
        <v>19.23</v>
      </c>
      <c r="E13" s="3">
        <f t="shared" si="1"/>
        <v>1.210526315789476E-2</v>
      </c>
      <c r="G13" t="s">
        <v>16</v>
      </c>
      <c r="H13">
        <v>118</v>
      </c>
      <c r="I13">
        <v>0.42927233743713472</v>
      </c>
      <c r="J13">
        <v>3.6379011647214806E-3</v>
      </c>
      <c r="K13"/>
      <c r="L13"/>
      <c r="M13"/>
      <c r="N13"/>
      <c r="O13"/>
    </row>
    <row r="14" spans="1:15" ht="16" thickBot="1" x14ac:dyDescent="0.4">
      <c r="A14" s="2">
        <v>42005</v>
      </c>
      <c r="B14" s="1">
        <v>887.57</v>
      </c>
      <c r="C14" s="3">
        <f t="shared" si="0"/>
        <v>3.8348600240994964E-2</v>
      </c>
      <c r="D14" s="1">
        <v>19.04</v>
      </c>
      <c r="E14" s="3">
        <f t="shared" si="1"/>
        <v>-9.8803952158086992E-3</v>
      </c>
      <c r="G14" s="5" t="s">
        <v>15</v>
      </c>
      <c r="H14" s="5">
        <v>119</v>
      </c>
      <c r="I14" s="5">
        <v>0.67846358523301376</v>
      </c>
      <c r="J14" s="5"/>
      <c r="K14" s="5"/>
      <c r="L14" s="5"/>
      <c r="M14"/>
      <c r="N14"/>
      <c r="O14"/>
    </row>
    <row r="15" spans="1:15" ht="16" thickBot="1" x14ac:dyDescent="0.4">
      <c r="A15" s="2">
        <v>42036</v>
      </c>
      <c r="B15" s="1">
        <v>842.88</v>
      </c>
      <c r="C15" s="3">
        <f t="shared" si="0"/>
        <v>-5.0350958234280173E-2</v>
      </c>
      <c r="D15" s="1">
        <v>18.07</v>
      </c>
      <c r="E15" s="3">
        <f t="shared" si="1"/>
        <v>-5.0945378151260448E-2</v>
      </c>
      <c r="G15"/>
      <c r="H15"/>
      <c r="I15"/>
      <c r="J15"/>
      <c r="K15"/>
      <c r="L15"/>
      <c r="M15"/>
      <c r="N15"/>
      <c r="O15"/>
    </row>
    <row r="16" spans="1:15" x14ac:dyDescent="0.35">
      <c r="A16" s="2">
        <v>42064</v>
      </c>
      <c r="B16" s="1">
        <v>810.93</v>
      </c>
      <c r="C16" s="3">
        <f t="shared" si="0"/>
        <v>-3.7905751708428304E-2</v>
      </c>
      <c r="D16" s="1">
        <v>17.73</v>
      </c>
      <c r="E16" s="3">
        <f t="shared" si="1"/>
        <v>-1.881571665744327E-2</v>
      </c>
      <c r="G16" s="6"/>
      <c r="H16" s="6" t="s">
        <v>14</v>
      </c>
      <c r="I16" s="6" t="s">
        <v>13</v>
      </c>
      <c r="J16" s="6" t="s">
        <v>12</v>
      </c>
      <c r="K16" s="6" t="s">
        <v>11</v>
      </c>
      <c r="L16" s="6" t="s">
        <v>10</v>
      </c>
      <c r="M16" s="6" t="s">
        <v>9</v>
      </c>
      <c r="N16" s="6" t="s">
        <v>8</v>
      </c>
      <c r="O16" s="6" t="s">
        <v>7</v>
      </c>
    </row>
    <row r="17" spans="1:15" x14ac:dyDescent="0.35">
      <c r="A17" s="2">
        <v>42095</v>
      </c>
      <c r="B17" s="1">
        <v>844.07</v>
      </c>
      <c r="C17" s="3">
        <f t="shared" si="0"/>
        <v>4.0866659267754429E-2</v>
      </c>
      <c r="D17" s="1">
        <v>19.04</v>
      </c>
      <c r="E17" s="3">
        <f t="shared" si="1"/>
        <v>7.3886068809926597E-2</v>
      </c>
      <c r="G17" t="s">
        <v>6</v>
      </c>
      <c r="H17">
        <v>1.3178736933350223E-2</v>
      </c>
      <c r="I17">
        <v>5.7916759798156492E-3</v>
      </c>
      <c r="J17">
        <v>2.275461710786125</v>
      </c>
      <c r="K17">
        <v>2.4682895608110808E-2</v>
      </c>
      <c r="L17">
        <v>1.7096417137404465E-3</v>
      </c>
      <c r="M17">
        <v>2.464783215296E-2</v>
      </c>
      <c r="N17">
        <v>1.7096417137404465E-3</v>
      </c>
      <c r="O17">
        <v>2.464783215296E-2</v>
      </c>
    </row>
    <row r="18" spans="1:15" ht="16" thickBot="1" x14ac:dyDescent="0.4">
      <c r="A18" s="2">
        <v>42125</v>
      </c>
      <c r="B18" s="1">
        <v>833.64</v>
      </c>
      <c r="C18" s="3">
        <f t="shared" si="0"/>
        <v>-1.2356795052543111E-2</v>
      </c>
      <c r="D18" s="1">
        <v>18.97</v>
      </c>
      <c r="E18" s="3">
        <f t="shared" si="1"/>
        <v>-3.6764705882353092E-3</v>
      </c>
      <c r="G18" s="5" t="s">
        <v>5</v>
      </c>
      <c r="H18" s="5">
        <v>0.59416579261816116</v>
      </c>
      <c r="I18" s="5">
        <v>7.1790454113440344E-2</v>
      </c>
      <c r="J18" s="5">
        <v>8.2763899456504983</v>
      </c>
      <c r="K18" s="5">
        <v>2.227010327321625E-13</v>
      </c>
      <c r="L18" s="5">
        <v>0.4520011485746106</v>
      </c>
      <c r="M18" s="5">
        <v>0.73633043666171172</v>
      </c>
      <c r="N18" s="5">
        <v>0.4520011485746106</v>
      </c>
      <c r="O18" s="5">
        <v>0.73633043666171172</v>
      </c>
    </row>
    <row r="19" spans="1:15" x14ac:dyDescent="0.35">
      <c r="A19" s="2">
        <v>42156</v>
      </c>
      <c r="B19" s="1">
        <v>827.15</v>
      </c>
      <c r="C19" s="3">
        <f t="shared" si="0"/>
        <v>-7.7851350702941432E-3</v>
      </c>
      <c r="D19" s="1">
        <v>18.64</v>
      </c>
      <c r="E19" s="3">
        <f t="shared" si="1"/>
        <v>-1.7395888244596643E-2</v>
      </c>
    </row>
    <row r="20" spans="1:15" x14ac:dyDescent="0.35">
      <c r="A20" s="2">
        <v>42186</v>
      </c>
      <c r="B20" s="1">
        <v>806.21</v>
      </c>
      <c r="C20" s="3">
        <f t="shared" si="0"/>
        <v>-2.5315843559209263E-2</v>
      </c>
      <c r="D20" s="1">
        <v>18.25</v>
      </c>
      <c r="E20" s="3">
        <f t="shared" si="1"/>
        <v>-2.0922746781115911E-2</v>
      </c>
    </row>
    <row r="21" spans="1:15" x14ac:dyDescent="0.35">
      <c r="A21" s="2">
        <v>42217</v>
      </c>
      <c r="B21" s="1">
        <v>759.03</v>
      </c>
      <c r="C21" s="3">
        <f t="shared" si="0"/>
        <v>-5.8520732811550416E-2</v>
      </c>
      <c r="D21" s="1">
        <v>19.59</v>
      </c>
      <c r="E21" s="3">
        <f t="shared" si="1"/>
        <v>7.3424657534246568E-2</v>
      </c>
    </row>
    <row r="22" spans="1:15" x14ac:dyDescent="0.35">
      <c r="A22" s="2">
        <v>42248</v>
      </c>
      <c r="B22" s="1">
        <v>749.71</v>
      </c>
      <c r="C22" s="3">
        <f t="shared" si="0"/>
        <v>-1.2278829558778884E-2</v>
      </c>
      <c r="D22" s="1">
        <v>20.84</v>
      </c>
      <c r="E22" s="3">
        <f t="shared" si="1"/>
        <v>6.3808065339458903E-2</v>
      </c>
    </row>
    <row r="23" spans="1:15" x14ac:dyDescent="0.35">
      <c r="A23" s="2">
        <v>42278</v>
      </c>
      <c r="B23" s="1">
        <v>799.16</v>
      </c>
      <c r="C23" s="3">
        <f t="shared" si="0"/>
        <v>6.5958837417134528E-2</v>
      </c>
      <c r="D23" s="1">
        <v>23.19</v>
      </c>
      <c r="E23" s="3">
        <f t="shared" si="1"/>
        <v>0.11276391554702501</v>
      </c>
    </row>
    <row r="24" spans="1:15" x14ac:dyDescent="0.35">
      <c r="A24" s="2">
        <v>42309</v>
      </c>
      <c r="B24" s="1">
        <v>762.78</v>
      </c>
      <c r="C24" s="3">
        <f t="shared" si="0"/>
        <v>-4.5522798938885826E-2</v>
      </c>
      <c r="D24" s="1">
        <v>21.31</v>
      </c>
      <c r="E24" s="3">
        <f t="shared" si="1"/>
        <v>-8.1069426476929815E-2</v>
      </c>
    </row>
    <row r="25" spans="1:15" x14ac:dyDescent="0.35">
      <c r="A25" s="2">
        <v>42339</v>
      </c>
      <c r="B25" s="1">
        <v>731.05</v>
      </c>
      <c r="C25" s="3">
        <f t="shared" si="0"/>
        <v>-4.1597839481895195E-2</v>
      </c>
      <c r="D25" s="1">
        <v>20.079999999999998</v>
      </c>
      <c r="E25" s="3">
        <f t="shared" si="1"/>
        <v>-5.77193805725012E-2</v>
      </c>
    </row>
    <row r="26" spans="1:15" x14ac:dyDescent="0.35">
      <c r="A26" s="2">
        <v>42370</v>
      </c>
      <c r="B26" s="1">
        <v>747.64</v>
      </c>
      <c r="C26" s="3">
        <f t="shared" si="0"/>
        <v>2.2693386225292433E-2</v>
      </c>
      <c r="D26" s="1">
        <v>19.53</v>
      </c>
      <c r="E26" s="3">
        <f t="shared" si="1"/>
        <v>-2.7390438247011813E-2</v>
      </c>
    </row>
    <row r="27" spans="1:15" x14ac:dyDescent="0.35">
      <c r="A27" s="2">
        <v>42401</v>
      </c>
      <c r="B27" s="1">
        <v>770.61</v>
      </c>
      <c r="C27" s="3">
        <f t="shared" si="0"/>
        <v>3.0723342785297775E-2</v>
      </c>
      <c r="D27" s="1">
        <v>21.41</v>
      </c>
      <c r="E27" s="3">
        <f t="shared" si="1"/>
        <v>9.6262160778289751E-2</v>
      </c>
    </row>
    <row r="28" spans="1:15" x14ac:dyDescent="0.35">
      <c r="A28" s="2">
        <v>42430</v>
      </c>
      <c r="B28" s="1">
        <v>841.78</v>
      </c>
      <c r="C28" s="3">
        <f t="shared" si="0"/>
        <v>9.2355406755687E-2</v>
      </c>
      <c r="D28" s="1">
        <v>23.87</v>
      </c>
      <c r="E28" s="3">
        <f t="shared" si="1"/>
        <v>0.1148995796356843</v>
      </c>
    </row>
    <row r="29" spans="1:15" x14ac:dyDescent="0.35">
      <c r="A29" s="2">
        <v>42461</v>
      </c>
      <c r="B29" s="1">
        <v>862.57</v>
      </c>
      <c r="C29" s="3">
        <f t="shared" si="0"/>
        <v>2.4697664472902753E-2</v>
      </c>
      <c r="D29" s="1">
        <v>24.09</v>
      </c>
      <c r="E29" s="3">
        <f t="shared" si="1"/>
        <v>9.2165898617511035E-3</v>
      </c>
    </row>
    <row r="30" spans="1:15" x14ac:dyDescent="0.35">
      <c r="A30" s="2">
        <v>42491</v>
      </c>
      <c r="B30" s="1">
        <v>789.81</v>
      </c>
      <c r="C30" s="3">
        <f t="shared" si="0"/>
        <v>-8.4352574283826351E-2</v>
      </c>
      <c r="D30" s="1">
        <v>22.64</v>
      </c>
      <c r="E30" s="3">
        <f t="shared" si="1"/>
        <v>-6.0190950601909474E-2</v>
      </c>
    </row>
    <row r="31" spans="1:15" x14ac:dyDescent="0.35">
      <c r="A31" s="2">
        <v>42522</v>
      </c>
      <c r="B31" s="1">
        <v>778.86</v>
      </c>
      <c r="C31" s="3">
        <f t="shared" si="0"/>
        <v>-1.3864093896000218E-2</v>
      </c>
      <c r="D31" s="1">
        <v>22.14</v>
      </c>
      <c r="E31" s="3">
        <f t="shared" si="1"/>
        <v>-2.2084805653710248E-2</v>
      </c>
    </row>
    <row r="32" spans="1:15" x14ac:dyDescent="0.35">
      <c r="A32" s="2">
        <v>42552</v>
      </c>
      <c r="B32" s="1">
        <v>765.3</v>
      </c>
      <c r="C32" s="3">
        <f t="shared" si="0"/>
        <v>-1.7410060858177413E-2</v>
      </c>
      <c r="D32" s="1">
        <v>21.81</v>
      </c>
      <c r="E32" s="3">
        <f t="shared" si="1"/>
        <v>-1.4905149051490598E-2</v>
      </c>
    </row>
    <row r="33" spans="1:5" x14ac:dyDescent="0.35">
      <c r="A33" s="2">
        <v>42583</v>
      </c>
      <c r="B33" s="1">
        <v>770.8</v>
      </c>
      <c r="C33" s="3">
        <f t="shared" si="0"/>
        <v>7.1867241604599511E-3</v>
      </c>
      <c r="D33" s="1">
        <v>20.03</v>
      </c>
      <c r="E33" s="3">
        <f t="shared" si="1"/>
        <v>-8.1613938560293336E-2</v>
      </c>
    </row>
    <row r="34" spans="1:5" x14ac:dyDescent="0.35">
      <c r="A34" s="2">
        <v>42614</v>
      </c>
      <c r="B34" s="1">
        <v>776.05</v>
      </c>
      <c r="C34" s="3">
        <f t="shared" si="0"/>
        <v>6.8111053450960043E-3</v>
      </c>
      <c r="D34" s="1">
        <v>19.77</v>
      </c>
      <c r="E34" s="3">
        <f t="shared" si="1"/>
        <v>-1.2980529206190791E-2</v>
      </c>
    </row>
    <row r="35" spans="1:5" x14ac:dyDescent="0.35">
      <c r="A35" s="2">
        <v>42644</v>
      </c>
      <c r="B35" s="1">
        <v>796.77</v>
      </c>
      <c r="C35" s="3">
        <f t="shared" si="0"/>
        <v>2.6699310611429713E-2</v>
      </c>
      <c r="D35" s="1">
        <v>19.91</v>
      </c>
      <c r="E35" s="3">
        <f t="shared" si="1"/>
        <v>7.0814365199797962E-3</v>
      </c>
    </row>
    <row r="36" spans="1:5" x14ac:dyDescent="0.35">
      <c r="A36" s="2">
        <v>42675</v>
      </c>
      <c r="B36" s="1">
        <v>752.27</v>
      </c>
      <c r="C36" s="3">
        <f t="shared" si="0"/>
        <v>-5.585049637913074E-2</v>
      </c>
      <c r="D36" s="1">
        <v>19.239999999999998</v>
      </c>
      <c r="E36" s="3">
        <f t="shared" si="1"/>
        <v>-3.3651431441486773E-2</v>
      </c>
    </row>
    <row r="37" spans="1:5" x14ac:dyDescent="0.35">
      <c r="A37" s="2">
        <v>42705</v>
      </c>
      <c r="B37" s="1">
        <v>794.94</v>
      </c>
      <c r="C37" s="3">
        <f t="shared" si="0"/>
        <v>5.6721655788480298E-2</v>
      </c>
      <c r="D37" s="1">
        <v>19.559999999999999</v>
      </c>
      <c r="E37" s="3">
        <f t="shared" si="1"/>
        <v>1.6632016632016647E-2</v>
      </c>
    </row>
    <row r="38" spans="1:5" x14ac:dyDescent="0.35">
      <c r="A38" s="2">
        <v>42736</v>
      </c>
      <c r="B38" s="1">
        <v>875.37</v>
      </c>
      <c r="C38" s="3">
        <f t="shared" si="0"/>
        <v>0.10117744735451725</v>
      </c>
      <c r="D38" s="1">
        <v>21.5</v>
      </c>
      <c r="E38" s="3">
        <f t="shared" si="1"/>
        <v>9.9182004089979625E-2</v>
      </c>
    </row>
    <row r="39" spans="1:5" x14ac:dyDescent="0.35">
      <c r="A39" s="2">
        <v>42767</v>
      </c>
      <c r="B39" s="1">
        <v>887.64</v>
      </c>
      <c r="C39" s="3">
        <f t="shared" si="0"/>
        <v>1.4016929983892505E-2</v>
      </c>
      <c r="D39" s="1">
        <v>20.92</v>
      </c>
      <c r="E39" s="3">
        <f t="shared" si="1"/>
        <v>-2.6976744186046432E-2</v>
      </c>
    </row>
    <row r="40" spans="1:5" x14ac:dyDescent="0.35">
      <c r="A40" s="2">
        <v>42795</v>
      </c>
      <c r="B40" s="1">
        <v>902</v>
      </c>
      <c r="C40" s="3">
        <f t="shared" si="0"/>
        <v>1.6177729710242908E-2</v>
      </c>
      <c r="D40" s="1">
        <v>22.32</v>
      </c>
      <c r="E40" s="3">
        <f t="shared" si="1"/>
        <v>6.6921606118546778E-2</v>
      </c>
    </row>
    <row r="41" spans="1:5" x14ac:dyDescent="0.35">
      <c r="A41" s="2">
        <v>42826</v>
      </c>
      <c r="B41" s="1">
        <v>956.9</v>
      </c>
      <c r="C41" s="3">
        <f t="shared" si="0"/>
        <v>6.0864745011086449E-2</v>
      </c>
      <c r="D41" s="1">
        <v>23.18</v>
      </c>
      <c r="E41" s="3">
        <f t="shared" si="1"/>
        <v>3.8530465949820764E-2</v>
      </c>
    </row>
    <row r="42" spans="1:5" x14ac:dyDescent="0.35">
      <c r="A42" s="2">
        <v>42856</v>
      </c>
      <c r="B42" s="1">
        <v>985.96</v>
      </c>
      <c r="C42" s="3">
        <f t="shared" si="0"/>
        <v>3.0368899571533138E-2</v>
      </c>
      <c r="D42" s="1">
        <v>25.05</v>
      </c>
      <c r="E42" s="3">
        <f t="shared" si="1"/>
        <v>8.0672993960310663E-2</v>
      </c>
    </row>
    <row r="43" spans="1:5" x14ac:dyDescent="0.35">
      <c r="A43" s="2">
        <v>42887</v>
      </c>
      <c r="B43" s="4">
        <v>1014.91</v>
      </c>
      <c r="C43" s="3">
        <f t="shared" si="0"/>
        <v>2.9362245932897817E-2</v>
      </c>
      <c r="D43" s="1">
        <v>26.42</v>
      </c>
      <c r="E43" s="3">
        <f t="shared" si="1"/>
        <v>5.4690618762475086E-2</v>
      </c>
    </row>
    <row r="44" spans="1:5" x14ac:dyDescent="0.35">
      <c r="A44" s="2">
        <v>42917</v>
      </c>
      <c r="B44" s="4">
        <v>1085.82</v>
      </c>
      <c r="C44" s="3">
        <f t="shared" si="0"/>
        <v>6.9868264181060361E-2</v>
      </c>
      <c r="D44" s="1">
        <v>27.78</v>
      </c>
      <c r="E44" s="3">
        <f t="shared" si="1"/>
        <v>5.1476154428463261E-2</v>
      </c>
    </row>
    <row r="45" spans="1:5" x14ac:dyDescent="0.35">
      <c r="A45" s="2">
        <v>42948</v>
      </c>
      <c r="B45" s="4">
        <v>1109.3900000000001</v>
      </c>
      <c r="C45" s="3">
        <f t="shared" si="0"/>
        <v>2.1707096940561204E-2</v>
      </c>
      <c r="D45" s="1">
        <v>30.98</v>
      </c>
      <c r="E45" s="3">
        <f t="shared" si="1"/>
        <v>0.115190784737221</v>
      </c>
    </row>
    <row r="46" spans="1:5" x14ac:dyDescent="0.35">
      <c r="A46" s="2">
        <v>42979</v>
      </c>
      <c r="B46" s="4">
        <v>1040.19</v>
      </c>
      <c r="C46" s="3">
        <f t="shared" si="0"/>
        <v>-6.2376621386527768E-2</v>
      </c>
      <c r="D46" s="1">
        <v>30.07</v>
      </c>
      <c r="E46" s="3">
        <f t="shared" si="1"/>
        <v>-2.9373789541639772E-2</v>
      </c>
    </row>
    <row r="47" spans="1:5" x14ac:dyDescent="0.35">
      <c r="A47" s="2">
        <v>43009</v>
      </c>
      <c r="B47" s="4">
        <v>1111.6500000000001</v>
      </c>
      <c r="C47" s="3">
        <f t="shared" si="0"/>
        <v>6.8698987684942203E-2</v>
      </c>
      <c r="D47" s="1">
        <v>31.32</v>
      </c>
      <c r="E47" s="3">
        <f t="shared" si="1"/>
        <v>4.1569670768207514E-2</v>
      </c>
    </row>
    <row r="48" spans="1:5" x14ac:dyDescent="0.35">
      <c r="A48" s="2">
        <v>43040</v>
      </c>
      <c r="B48" s="4">
        <v>1049.73</v>
      </c>
      <c r="C48" s="3">
        <f t="shared" si="0"/>
        <v>-5.5700985022264261E-2</v>
      </c>
      <c r="D48" s="1">
        <v>29.52</v>
      </c>
      <c r="E48" s="3">
        <f t="shared" si="1"/>
        <v>-5.7471264367816112E-2</v>
      </c>
    </row>
    <row r="49" spans="1:5" x14ac:dyDescent="0.35">
      <c r="A49" s="2">
        <v>43070</v>
      </c>
      <c r="B49" s="4">
        <v>1165.05</v>
      </c>
      <c r="C49" s="3">
        <f t="shared" si="0"/>
        <v>0.10985682032522642</v>
      </c>
      <c r="D49" s="1">
        <v>31.86</v>
      </c>
      <c r="E49" s="3">
        <f t="shared" si="1"/>
        <v>7.926829268292683E-2</v>
      </c>
    </row>
    <row r="50" spans="1:5" x14ac:dyDescent="0.35">
      <c r="A50" s="2">
        <v>43101</v>
      </c>
      <c r="B50" s="4">
        <v>1210.46</v>
      </c>
      <c r="C50" s="3">
        <f t="shared" si="0"/>
        <v>3.8976867945581806E-2</v>
      </c>
      <c r="D50" s="1">
        <v>30.66</v>
      </c>
      <c r="E50" s="3">
        <f t="shared" si="1"/>
        <v>-3.7664783427495269E-2</v>
      </c>
    </row>
    <row r="51" spans="1:5" x14ac:dyDescent="0.35">
      <c r="A51" s="2">
        <v>43132</v>
      </c>
      <c r="B51" s="4">
        <v>1207.21</v>
      </c>
      <c r="C51" s="3">
        <f t="shared" si="0"/>
        <v>-2.6849296961485715E-3</v>
      </c>
      <c r="D51" s="1">
        <v>30.68</v>
      </c>
      <c r="E51" s="3">
        <f t="shared" si="1"/>
        <v>6.5231572080885758E-4</v>
      </c>
    </row>
    <row r="52" spans="1:5" x14ac:dyDescent="0.35">
      <c r="A52" s="2">
        <v>43160</v>
      </c>
      <c r="B52" s="4">
        <v>1168.45</v>
      </c>
      <c r="C52" s="3">
        <f t="shared" si="0"/>
        <v>-3.2107089901508429E-2</v>
      </c>
      <c r="D52" s="1">
        <v>29.33</v>
      </c>
      <c r="E52" s="3">
        <f t="shared" si="1"/>
        <v>-4.4002607561929641E-2</v>
      </c>
    </row>
    <row r="53" spans="1:5" x14ac:dyDescent="0.35">
      <c r="A53" s="2">
        <v>43191</v>
      </c>
      <c r="B53" s="4">
        <v>1065.51</v>
      </c>
      <c r="C53" s="3">
        <f t="shared" si="0"/>
        <v>-8.809961915357957E-2</v>
      </c>
      <c r="D53" s="1">
        <v>28.13</v>
      </c>
      <c r="E53" s="3">
        <f t="shared" si="1"/>
        <v>-4.0913740197749723E-2</v>
      </c>
    </row>
    <row r="54" spans="1:5" x14ac:dyDescent="0.35">
      <c r="A54" s="2">
        <v>43221</v>
      </c>
      <c r="B54" s="4">
        <v>1022.02</v>
      </c>
      <c r="C54" s="3">
        <f t="shared" si="0"/>
        <v>-4.0816134996386713E-2</v>
      </c>
      <c r="D54" s="1">
        <v>28.25</v>
      </c>
      <c r="E54" s="3">
        <f t="shared" si="1"/>
        <v>4.265908282971952E-3</v>
      </c>
    </row>
    <row r="55" spans="1:5" x14ac:dyDescent="0.35">
      <c r="A55" s="2">
        <v>43252</v>
      </c>
      <c r="B55" s="1">
        <v>983.66</v>
      </c>
      <c r="C55" s="3">
        <f t="shared" si="0"/>
        <v>-3.7533512064343175E-2</v>
      </c>
      <c r="D55" s="1">
        <v>27.85</v>
      </c>
      <c r="E55" s="3">
        <f t="shared" si="1"/>
        <v>-1.415929203539818E-2</v>
      </c>
    </row>
    <row r="56" spans="1:5" x14ac:dyDescent="0.35">
      <c r="A56" s="2">
        <v>43282</v>
      </c>
      <c r="B56" s="1">
        <v>985.26</v>
      </c>
      <c r="C56" s="3">
        <f t="shared" si="0"/>
        <v>1.6265782892463075E-3</v>
      </c>
      <c r="D56" s="1">
        <v>29.37</v>
      </c>
      <c r="E56" s="3">
        <f t="shared" si="1"/>
        <v>5.4578096947935348E-2</v>
      </c>
    </row>
    <row r="57" spans="1:5" x14ac:dyDescent="0.35">
      <c r="A57" s="2">
        <v>43313</v>
      </c>
      <c r="B57" s="1">
        <v>941.58</v>
      </c>
      <c r="C57" s="3">
        <f t="shared" si="0"/>
        <v>-4.4333475427805809E-2</v>
      </c>
      <c r="D57" s="1">
        <v>30.28</v>
      </c>
      <c r="E57" s="3">
        <f t="shared" si="1"/>
        <v>3.0983997276132113E-2</v>
      </c>
    </row>
    <row r="58" spans="1:5" x14ac:dyDescent="0.35">
      <c r="A58" s="2">
        <v>43344</v>
      </c>
      <c r="B58" s="4">
        <v>1010.06</v>
      </c>
      <c r="C58" s="3">
        <f t="shared" si="0"/>
        <v>7.2728817519488412E-2</v>
      </c>
      <c r="D58" s="1">
        <v>33.74</v>
      </c>
      <c r="E58" s="3">
        <f t="shared" si="1"/>
        <v>0.11426684280052843</v>
      </c>
    </row>
    <row r="59" spans="1:5" x14ac:dyDescent="0.35">
      <c r="A59" s="2">
        <v>43374</v>
      </c>
      <c r="B59" s="1">
        <v>912.41</v>
      </c>
      <c r="C59" s="3">
        <f t="shared" si="0"/>
        <v>-9.6677425103459183E-2</v>
      </c>
      <c r="D59" s="1">
        <v>32.93</v>
      </c>
      <c r="E59" s="3">
        <f t="shared" si="1"/>
        <v>-2.4007113218731543E-2</v>
      </c>
    </row>
    <row r="60" spans="1:5" x14ac:dyDescent="0.35">
      <c r="A60" s="2">
        <v>43405</v>
      </c>
      <c r="B60" s="1">
        <v>964.78</v>
      </c>
      <c r="C60" s="3">
        <f t="shared" si="0"/>
        <v>5.7397441939478967E-2</v>
      </c>
      <c r="D60" s="1">
        <v>35.4</v>
      </c>
      <c r="E60" s="3">
        <f t="shared" si="1"/>
        <v>7.5007591861524406E-2</v>
      </c>
    </row>
    <row r="61" spans="1:5" x14ac:dyDescent="0.35">
      <c r="A61" s="2">
        <v>43435</v>
      </c>
      <c r="B61" s="1">
        <v>920.97</v>
      </c>
      <c r="C61" s="3">
        <f t="shared" si="0"/>
        <v>-4.5409316113518054E-2</v>
      </c>
      <c r="D61" s="1">
        <v>36.450000000000003</v>
      </c>
      <c r="E61" s="3">
        <f t="shared" si="1"/>
        <v>2.9661016949152665E-2</v>
      </c>
    </row>
    <row r="62" spans="1:5" x14ac:dyDescent="0.35">
      <c r="A62" s="2">
        <v>43466</v>
      </c>
      <c r="B62" s="4">
        <v>1044.4000000000001</v>
      </c>
      <c r="C62" s="3">
        <f t="shared" si="0"/>
        <v>0.13402173795020475</v>
      </c>
      <c r="D62" s="1">
        <v>37.81</v>
      </c>
      <c r="E62" s="3">
        <f t="shared" si="1"/>
        <v>3.7311385459533587E-2</v>
      </c>
    </row>
    <row r="63" spans="1:5" x14ac:dyDescent="0.35">
      <c r="A63" s="2">
        <v>43497</v>
      </c>
      <c r="B63" s="4">
        <v>1052.54</v>
      </c>
      <c r="C63" s="3">
        <f t="shared" si="0"/>
        <v>7.793948678667055E-3</v>
      </c>
      <c r="D63" s="1">
        <v>35.909999999999997</v>
      </c>
      <c r="E63" s="3">
        <f t="shared" si="1"/>
        <v>-5.0251256281407183E-2</v>
      </c>
    </row>
    <row r="64" spans="1:5" x14ac:dyDescent="0.35">
      <c r="A64" s="2">
        <v>43525</v>
      </c>
      <c r="B64" s="1">
        <v>948.85</v>
      </c>
      <c r="C64" s="3">
        <f t="shared" si="0"/>
        <v>-9.8514070724152955E-2</v>
      </c>
      <c r="D64" s="1">
        <v>31.93</v>
      </c>
      <c r="E64" s="3">
        <f t="shared" si="1"/>
        <v>-0.11083263714842655</v>
      </c>
    </row>
    <row r="65" spans="1:5" x14ac:dyDescent="0.35">
      <c r="A65" s="2">
        <v>43556</v>
      </c>
      <c r="B65" s="1">
        <v>964.13</v>
      </c>
      <c r="C65" s="3">
        <f t="shared" si="0"/>
        <v>1.6103704484375793E-2</v>
      </c>
      <c r="D65" s="1">
        <v>34.799999999999997</v>
      </c>
      <c r="E65" s="3">
        <f t="shared" si="1"/>
        <v>8.9884121515815762E-2</v>
      </c>
    </row>
    <row r="66" spans="1:5" x14ac:dyDescent="0.35">
      <c r="A66" s="2">
        <v>43586</v>
      </c>
      <c r="B66" s="1">
        <v>914.38</v>
      </c>
      <c r="C66" s="3">
        <f t="shared" si="0"/>
        <v>-5.1600925186437517E-2</v>
      </c>
      <c r="D66" s="1">
        <v>33.39</v>
      </c>
      <c r="E66" s="3">
        <f t="shared" si="1"/>
        <v>-4.0517241379310252E-2</v>
      </c>
    </row>
    <row r="67" spans="1:5" x14ac:dyDescent="0.35">
      <c r="A67" s="2">
        <v>43617</v>
      </c>
      <c r="B67" s="1">
        <v>973.26</v>
      </c>
      <c r="C67" s="3">
        <f t="shared" ref="C67:C122" si="2">(B67-B66)/B66</f>
        <v>6.4393359434808284E-2</v>
      </c>
      <c r="D67" s="1">
        <v>33.89</v>
      </c>
      <c r="E67" s="3">
        <f t="shared" ref="E67:E122" si="3">(D67-D66)/D66</f>
        <v>1.4974543276430068E-2</v>
      </c>
    </row>
    <row r="68" spans="1:5" x14ac:dyDescent="0.35">
      <c r="A68" s="2">
        <v>43647</v>
      </c>
      <c r="B68" s="4">
        <v>1028.72</v>
      </c>
      <c r="C68" s="3">
        <f t="shared" si="2"/>
        <v>5.6983745350677142E-2</v>
      </c>
      <c r="D68" s="1">
        <v>39.880000000000003</v>
      </c>
      <c r="E68" s="3">
        <f t="shared" si="3"/>
        <v>0.17674830333431696</v>
      </c>
    </row>
    <row r="69" spans="1:5" x14ac:dyDescent="0.35">
      <c r="A69" s="2">
        <v>43678</v>
      </c>
      <c r="B69" s="1">
        <v>980.9</v>
      </c>
      <c r="C69" s="3">
        <f t="shared" si="2"/>
        <v>-4.6484952173574977E-2</v>
      </c>
      <c r="D69" s="1">
        <v>40.01</v>
      </c>
      <c r="E69" s="3">
        <f t="shared" si="3"/>
        <v>3.259779338013928E-3</v>
      </c>
    </row>
    <row r="70" spans="1:5" x14ac:dyDescent="0.35">
      <c r="A70" s="2">
        <v>43709</v>
      </c>
      <c r="B70" s="4">
        <v>1066.93</v>
      </c>
      <c r="C70" s="3">
        <f t="shared" si="2"/>
        <v>8.7705168722601784E-2</v>
      </c>
      <c r="D70" s="1">
        <v>41.8</v>
      </c>
      <c r="E70" s="3">
        <f t="shared" si="3"/>
        <v>4.4738815296175939E-2</v>
      </c>
    </row>
    <row r="71" spans="1:5" x14ac:dyDescent="0.35">
      <c r="A71" s="2">
        <v>43739</v>
      </c>
      <c r="B71" s="4">
        <v>1010.38</v>
      </c>
      <c r="C71" s="3">
        <f t="shared" si="2"/>
        <v>-5.3002539997938067E-2</v>
      </c>
      <c r="D71" s="1">
        <v>40.270000000000003</v>
      </c>
      <c r="E71" s="3">
        <f t="shared" si="3"/>
        <v>-3.6602870813396991E-2</v>
      </c>
    </row>
    <row r="72" spans="1:5" x14ac:dyDescent="0.35">
      <c r="A72" s="2">
        <v>43770</v>
      </c>
      <c r="B72" s="4">
        <v>1105.79</v>
      </c>
      <c r="C72" s="3">
        <f t="shared" si="2"/>
        <v>9.4429818484134648E-2</v>
      </c>
      <c r="D72" s="1">
        <v>39.659999999999997</v>
      </c>
      <c r="E72" s="3">
        <f t="shared" si="3"/>
        <v>-1.5147752669481164E-2</v>
      </c>
    </row>
    <row r="73" spans="1:5" x14ac:dyDescent="0.35">
      <c r="A73" s="2">
        <v>43800</v>
      </c>
      <c r="B73" s="4">
        <v>1194.78</v>
      </c>
      <c r="C73" s="3">
        <f t="shared" si="2"/>
        <v>8.0476401486719917E-2</v>
      </c>
      <c r="D73" s="1">
        <v>40.6</v>
      </c>
      <c r="E73" s="3">
        <f t="shared" si="3"/>
        <v>2.3701462430660739E-2</v>
      </c>
    </row>
    <row r="74" spans="1:5" x14ac:dyDescent="0.35">
      <c r="A74" s="2">
        <v>43831</v>
      </c>
      <c r="B74" s="4">
        <v>1257.8499999999999</v>
      </c>
      <c r="C74" s="3">
        <f t="shared" si="2"/>
        <v>5.2787960963524616E-2</v>
      </c>
      <c r="D74" s="1">
        <v>42.44</v>
      </c>
      <c r="E74" s="3">
        <f t="shared" si="3"/>
        <v>4.5320197044334883E-2</v>
      </c>
    </row>
    <row r="75" spans="1:5" x14ac:dyDescent="0.35">
      <c r="A75" s="2">
        <v>43862</v>
      </c>
      <c r="B75" s="4">
        <v>1123.04</v>
      </c>
      <c r="C75" s="3">
        <f t="shared" si="2"/>
        <v>-0.10717494136820763</v>
      </c>
      <c r="D75" s="1">
        <v>41.8</v>
      </c>
      <c r="E75" s="3">
        <f t="shared" si="3"/>
        <v>-1.508011310084827E-2</v>
      </c>
    </row>
    <row r="76" spans="1:5" x14ac:dyDescent="0.35">
      <c r="A76" s="2">
        <v>43891</v>
      </c>
      <c r="B76" s="1">
        <v>947.61</v>
      </c>
      <c r="C76" s="3">
        <f t="shared" si="2"/>
        <v>-0.15620993018948565</v>
      </c>
      <c r="D76" s="1">
        <v>43.63</v>
      </c>
      <c r="E76" s="3">
        <f t="shared" si="3"/>
        <v>4.3779904306220231E-2</v>
      </c>
    </row>
    <row r="77" spans="1:5" x14ac:dyDescent="0.35">
      <c r="A77" s="2">
        <v>43922</v>
      </c>
      <c r="B77" s="4">
        <v>1085.18</v>
      </c>
      <c r="C77" s="3">
        <f t="shared" si="2"/>
        <v>0.14517575795949816</v>
      </c>
      <c r="D77" s="1">
        <v>48.16</v>
      </c>
      <c r="E77" s="3">
        <f t="shared" si="3"/>
        <v>0.10382764153105647</v>
      </c>
    </row>
    <row r="78" spans="1:5" x14ac:dyDescent="0.35">
      <c r="A78" s="2">
        <v>43952</v>
      </c>
      <c r="B78" s="4">
        <v>1137.9100000000001</v>
      </c>
      <c r="C78" s="3">
        <f t="shared" si="2"/>
        <v>4.8591017158443772E-2</v>
      </c>
      <c r="D78" s="1">
        <v>57.19</v>
      </c>
      <c r="E78" s="3">
        <f t="shared" si="3"/>
        <v>0.18750000000000003</v>
      </c>
    </row>
    <row r="79" spans="1:5" x14ac:dyDescent="0.35">
      <c r="A79" s="2">
        <v>43983</v>
      </c>
      <c r="B79" s="4">
        <v>1263.4000000000001</v>
      </c>
      <c r="C79" s="3">
        <f t="shared" si="2"/>
        <v>0.11028112943905932</v>
      </c>
      <c r="D79" s="1">
        <v>59.74</v>
      </c>
      <c r="E79" s="3">
        <f t="shared" si="3"/>
        <v>4.4588214722853722E-2</v>
      </c>
    </row>
    <row r="80" spans="1:5" x14ac:dyDescent="0.35">
      <c r="A80" s="2">
        <v>44013</v>
      </c>
      <c r="B80" s="4">
        <v>1248.28</v>
      </c>
      <c r="C80" s="3">
        <f t="shared" si="2"/>
        <v>-1.1967706189647077E-2</v>
      </c>
      <c r="D80" s="1">
        <v>62.77</v>
      </c>
      <c r="E80" s="3">
        <f t="shared" si="3"/>
        <v>5.071978573819888E-2</v>
      </c>
    </row>
    <row r="81" spans="1:5" x14ac:dyDescent="0.35">
      <c r="A81" s="2">
        <v>44044</v>
      </c>
      <c r="B81" s="4">
        <v>1206.98</v>
      </c>
      <c r="C81" s="3">
        <f t="shared" si="2"/>
        <v>-3.3085525683340243E-2</v>
      </c>
      <c r="D81" s="1">
        <v>59.61</v>
      </c>
      <c r="E81" s="3">
        <f t="shared" si="3"/>
        <v>-5.0342520312251129E-2</v>
      </c>
    </row>
    <row r="82" spans="1:5" x14ac:dyDescent="0.35">
      <c r="A82" s="2">
        <v>44075</v>
      </c>
      <c r="B82" s="4">
        <v>1308.3</v>
      </c>
      <c r="C82" s="3">
        <f t="shared" si="2"/>
        <v>8.3945052942053663E-2</v>
      </c>
      <c r="D82" s="1">
        <v>61.14</v>
      </c>
      <c r="E82" s="3">
        <f t="shared" si="3"/>
        <v>2.5666834423754423E-2</v>
      </c>
    </row>
    <row r="83" spans="1:5" x14ac:dyDescent="0.35">
      <c r="A83" s="2">
        <v>44105</v>
      </c>
      <c r="B83" s="4">
        <v>1285.0899999999999</v>
      </c>
      <c r="C83" s="3">
        <f t="shared" si="2"/>
        <v>-1.7740579377818571E-2</v>
      </c>
      <c r="D83" s="1">
        <v>58.68</v>
      </c>
      <c r="E83" s="3">
        <f t="shared" si="3"/>
        <v>-4.0235525024533869E-2</v>
      </c>
    </row>
    <row r="84" spans="1:5" x14ac:dyDescent="0.35">
      <c r="A84" s="2">
        <v>44136</v>
      </c>
      <c r="B84" s="4">
        <v>1463.83</v>
      </c>
      <c r="C84" s="3">
        <f t="shared" si="2"/>
        <v>0.13908753472519436</v>
      </c>
      <c r="D84" s="1">
        <v>61.5</v>
      </c>
      <c r="E84" s="3">
        <f t="shared" si="3"/>
        <v>4.8057259713701436E-2</v>
      </c>
    </row>
    <row r="85" spans="1:5" x14ac:dyDescent="0.35">
      <c r="A85" s="2">
        <v>44166</v>
      </c>
      <c r="B85" s="4">
        <v>1667.82</v>
      </c>
      <c r="C85" s="3">
        <f t="shared" si="2"/>
        <v>0.13935361346604458</v>
      </c>
      <c r="D85" s="1">
        <v>66.33</v>
      </c>
      <c r="E85" s="3">
        <f t="shared" si="3"/>
        <v>7.8536585365853631E-2</v>
      </c>
    </row>
    <row r="86" spans="1:5" x14ac:dyDescent="0.35">
      <c r="A86" s="2">
        <v>44197</v>
      </c>
      <c r="B86" s="4">
        <v>1699.77</v>
      </c>
      <c r="C86" s="3">
        <f t="shared" si="2"/>
        <v>1.9156743533474862E-2</v>
      </c>
      <c r="D86" s="1">
        <v>64.900000000000006</v>
      </c>
      <c r="E86" s="3">
        <f t="shared" si="3"/>
        <v>-2.155887230514085E-2</v>
      </c>
    </row>
    <row r="87" spans="1:5" x14ac:dyDescent="0.35">
      <c r="A87" s="2">
        <v>44228</v>
      </c>
      <c r="B87" s="4">
        <v>1700.64</v>
      </c>
      <c r="C87" s="3">
        <f t="shared" si="2"/>
        <v>5.1183395400561144E-4</v>
      </c>
      <c r="D87" s="1">
        <v>59.62</v>
      </c>
      <c r="E87" s="3">
        <f t="shared" si="3"/>
        <v>-8.135593220338995E-2</v>
      </c>
    </row>
    <row r="88" spans="1:5" x14ac:dyDescent="0.35">
      <c r="A88" s="2">
        <v>44256</v>
      </c>
      <c r="B88" s="4">
        <v>1636.12</v>
      </c>
      <c r="C88" s="3">
        <f t="shared" si="2"/>
        <v>-3.7938658387430733E-2</v>
      </c>
      <c r="D88" s="1">
        <v>63.68</v>
      </c>
      <c r="E88" s="3">
        <f t="shared" si="3"/>
        <v>6.8097953706809836E-2</v>
      </c>
    </row>
    <row r="89" spans="1:5" x14ac:dyDescent="0.35">
      <c r="A89" s="2">
        <v>44287</v>
      </c>
      <c r="B89" s="4">
        <v>1607.32</v>
      </c>
      <c r="C89" s="3">
        <f t="shared" si="2"/>
        <v>-1.7602620834657579E-2</v>
      </c>
      <c r="D89" s="1">
        <v>58.63</v>
      </c>
      <c r="E89" s="3">
        <f t="shared" si="3"/>
        <v>-7.9302763819095429E-2</v>
      </c>
    </row>
    <row r="90" spans="1:5" x14ac:dyDescent="0.35">
      <c r="A90" s="2">
        <v>44317</v>
      </c>
      <c r="B90" s="4">
        <v>1616.69</v>
      </c>
      <c r="C90" s="3">
        <f t="shared" si="2"/>
        <v>5.8295796729961168E-3</v>
      </c>
      <c r="D90" s="1">
        <v>59.49</v>
      </c>
      <c r="E90" s="3">
        <f t="shared" si="3"/>
        <v>1.4668258570697585E-2</v>
      </c>
    </row>
    <row r="91" spans="1:5" x14ac:dyDescent="0.35">
      <c r="A91" s="2">
        <v>44348</v>
      </c>
      <c r="B91" s="4">
        <v>1545.38</v>
      </c>
      <c r="C91" s="3">
        <f t="shared" si="2"/>
        <v>-4.4108641730944052E-2</v>
      </c>
      <c r="D91" s="1">
        <v>57.82</v>
      </c>
      <c r="E91" s="3">
        <f t="shared" si="3"/>
        <v>-2.8071944864683167E-2</v>
      </c>
    </row>
    <row r="92" spans="1:5" x14ac:dyDescent="0.35">
      <c r="A92" s="2">
        <v>44378</v>
      </c>
      <c r="B92" s="4">
        <v>1590.86</v>
      </c>
      <c r="C92" s="3">
        <f t="shared" si="2"/>
        <v>2.9429654842174604E-2</v>
      </c>
      <c r="D92" s="1">
        <v>58.98</v>
      </c>
      <c r="E92" s="3">
        <f t="shared" si="3"/>
        <v>2.0062262193012739E-2</v>
      </c>
    </row>
    <row r="93" spans="1:5" x14ac:dyDescent="0.35">
      <c r="A93" s="2">
        <v>44409</v>
      </c>
      <c r="B93" s="4">
        <v>1675.86</v>
      </c>
      <c r="C93" s="3">
        <f t="shared" si="2"/>
        <v>5.343022013250695E-2</v>
      </c>
      <c r="D93" s="1">
        <v>66.84</v>
      </c>
      <c r="E93" s="3">
        <f t="shared" si="3"/>
        <v>0.13326551373346909</v>
      </c>
    </row>
    <row r="94" spans="1:5" x14ac:dyDescent="0.35">
      <c r="A94" s="2">
        <v>44440</v>
      </c>
      <c r="B94" s="4">
        <v>1612.16</v>
      </c>
      <c r="C94" s="3">
        <f t="shared" si="2"/>
        <v>-3.8010334992183009E-2</v>
      </c>
      <c r="D94" s="1">
        <v>59.45</v>
      </c>
      <c r="E94" s="3">
        <f t="shared" si="3"/>
        <v>-0.11056253740275285</v>
      </c>
    </row>
    <row r="95" spans="1:5" x14ac:dyDescent="0.35">
      <c r="A95" s="2">
        <v>44470</v>
      </c>
      <c r="B95" s="4">
        <v>1735.52</v>
      </c>
      <c r="C95" s="3">
        <f t="shared" si="2"/>
        <v>7.6518459706232569E-2</v>
      </c>
      <c r="D95" s="1">
        <v>57.82</v>
      </c>
      <c r="E95" s="3">
        <f t="shared" si="3"/>
        <v>-2.7417998317914256E-2</v>
      </c>
    </row>
    <row r="96" spans="1:5" x14ac:dyDescent="0.35">
      <c r="A96" s="2">
        <v>44501</v>
      </c>
      <c r="B96" s="4">
        <v>2033.45</v>
      </c>
      <c r="C96" s="3">
        <f t="shared" si="2"/>
        <v>0.17166612888356231</v>
      </c>
      <c r="D96" s="1">
        <v>66.569999999999993</v>
      </c>
      <c r="E96" s="3">
        <f t="shared" si="3"/>
        <v>0.15133171912832918</v>
      </c>
    </row>
    <row r="97" spans="1:5" x14ac:dyDescent="0.35">
      <c r="A97" s="2">
        <v>44531</v>
      </c>
      <c r="B97" s="4">
        <v>2083.58</v>
      </c>
      <c r="C97" s="3">
        <f t="shared" si="2"/>
        <v>2.465268386240128E-2</v>
      </c>
      <c r="D97" s="1">
        <v>58.8</v>
      </c>
      <c r="E97" s="3">
        <f t="shared" si="3"/>
        <v>-0.11671924290220816</v>
      </c>
    </row>
    <row r="98" spans="1:5" x14ac:dyDescent="0.35">
      <c r="A98" s="2">
        <v>44562</v>
      </c>
      <c r="B98" s="4">
        <v>2227.79</v>
      </c>
      <c r="C98" s="3">
        <f t="shared" si="2"/>
        <v>6.921260522754108E-2</v>
      </c>
      <c r="D98" s="1">
        <v>67.48</v>
      </c>
      <c r="E98" s="3">
        <f t="shared" si="3"/>
        <v>0.14761904761904773</v>
      </c>
    </row>
    <row r="99" spans="1:5" x14ac:dyDescent="0.35">
      <c r="A99" s="2">
        <v>44593</v>
      </c>
      <c r="B99" s="4">
        <v>2142.46</v>
      </c>
      <c r="C99" s="3">
        <f t="shared" si="2"/>
        <v>-3.8302533003559548E-2</v>
      </c>
      <c r="D99" s="1">
        <v>70.12</v>
      </c>
      <c r="E99" s="3">
        <f t="shared" si="3"/>
        <v>3.9122703023117968E-2</v>
      </c>
    </row>
    <row r="100" spans="1:5" x14ac:dyDescent="0.35">
      <c r="A100" s="2">
        <v>44621</v>
      </c>
      <c r="B100" s="4">
        <v>2444.89</v>
      </c>
      <c r="C100" s="3">
        <f t="shared" si="2"/>
        <v>0.14116016168329856</v>
      </c>
      <c r="D100" s="1">
        <v>81.2</v>
      </c>
      <c r="E100" s="3">
        <f t="shared" si="3"/>
        <v>0.15801483171705644</v>
      </c>
    </row>
    <row r="101" spans="1:5" x14ac:dyDescent="0.35">
      <c r="A101" s="2">
        <v>44652</v>
      </c>
      <c r="B101" s="4">
        <v>2645.84</v>
      </c>
      <c r="C101" s="3">
        <f t="shared" si="2"/>
        <v>8.2191836851555816E-2</v>
      </c>
      <c r="D101" s="1">
        <v>80.150000000000006</v>
      </c>
      <c r="E101" s="3">
        <f t="shared" si="3"/>
        <v>-1.2931034482758586E-2</v>
      </c>
    </row>
    <row r="102" spans="1:5" x14ac:dyDescent="0.35">
      <c r="A102" s="2">
        <v>44682</v>
      </c>
      <c r="B102" s="4">
        <v>2770.14</v>
      </c>
      <c r="C102" s="3">
        <f t="shared" si="2"/>
        <v>4.6979409185740527E-2</v>
      </c>
      <c r="D102" s="1">
        <v>79.14</v>
      </c>
      <c r="E102" s="3">
        <f t="shared" si="3"/>
        <v>-1.2601372426700001E-2</v>
      </c>
    </row>
    <row r="103" spans="1:5" x14ac:dyDescent="0.35">
      <c r="A103" s="2">
        <v>44713</v>
      </c>
      <c r="B103" s="4">
        <v>2661.58</v>
      </c>
      <c r="C103" s="3">
        <f t="shared" si="2"/>
        <v>-3.9189355050647239E-2</v>
      </c>
      <c r="D103" s="1">
        <v>78.97</v>
      </c>
      <c r="E103" s="3">
        <f t="shared" si="3"/>
        <v>-2.1480919888804866E-3</v>
      </c>
    </row>
    <row r="104" spans="1:5" x14ac:dyDescent="0.35">
      <c r="A104" s="2">
        <v>44743</v>
      </c>
      <c r="B104" s="4">
        <v>2888.41</v>
      </c>
      <c r="C104" s="3">
        <f t="shared" si="2"/>
        <v>8.5223814426017605E-2</v>
      </c>
      <c r="D104" s="1">
        <v>89.96</v>
      </c>
      <c r="E104" s="3">
        <f t="shared" si="3"/>
        <v>0.13916677219197157</v>
      </c>
    </row>
    <row r="105" spans="1:5" x14ac:dyDescent="0.35">
      <c r="A105" s="2">
        <v>44774</v>
      </c>
      <c r="B105" s="4">
        <v>3472.02</v>
      </c>
      <c r="C105" s="3">
        <f t="shared" si="2"/>
        <v>0.20205234021485874</v>
      </c>
      <c r="D105" s="1">
        <v>106.86</v>
      </c>
      <c r="E105" s="3">
        <f t="shared" si="3"/>
        <v>0.18786127167630065</v>
      </c>
    </row>
    <row r="106" spans="1:5" x14ac:dyDescent="0.35">
      <c r="A106" s="2">
        <v>44805</v>
      </c>
      <c r="B106" s="4">
        <v>3530.59</v>
      </c>
      <c r="C106" s="3">
        <f t="shared" si="2"/>
        <v>1.6869142458856852E-2</v>
      </c>
      <c r="D106" s="1">
        <v>113.01</v>
      </c>
      <c r="E106" s="3">
        <f t="shared" si="3"/>
        <v>5.7551937113980961E-2</v>
      </c>
    </row>
    <row r="107" spans="1:5" x14ac:dyDescent="0.35">
      <c r="A107" s="2">
        <v>44835</v>
      </c>
      <c r="B107" s="4">
        <v>4441.9399999999996</v>
      </c>
      <c r="C107" s="3">
        <f t="shared" si="2"/>
        <v>0.25812966104815327</v>
      </c>
      <c r="D107" s="1">
        <v>130.88999999999999</v>
      </c>
      <c r="E107" s="3">
        <f t="shared" si="3"/>
        <v>0.15821608707194038</v>
      </c>
    </row>
    <row r="108" spans="1:5" x14ac:dyDescent="0.35">
      <c r="A108" s="2">
        <v>44866</v>
      </c>
      <c r="B108" s="4">
        <v>5595.05</v>
      </c>
      <c r="C108" s="3">
        <f t="shared" si="2"/>
        <v>0.25959603236423739</v>
      </c>
      <c r="D108" s="1">
        <v>131.37</v>
      </c>
      <c r="E108" s="3">
        <f t="shared" si="3"/>
        <v>3.6672014668807261E-3</v>
      </c>
    </row>
    <row r="109" spans="1:5" x14ac:dyDescent="0.35">
      <c r="A109" s="2">
        <v>44896</v>
      </c>
      <c r="B109" s="4">
        <v>6139.73</v>
      </c>
      <c r="C109" s="3">
        <f t="shared" si="2"/>
        <v>9.7350336458119122E-2</v>
      </c>
      <c r="D109" s="1">
        <v>135.25</v>
      </c>
      <c r="E109" s="3">
        <f t="shared" si="3"/>
        <v>2.9534901423460418E-2</v>
      </c>
    </row>
    <row r="110" spans="1:5" x14ac:dyDescent="0.35">
      <c r="A110" s="2">
        <v>44927</v>
      </c>
      <c r="B110" s="4">
        <v>5479.88</v>
      </c>
      <c r="C110" s="3">
        <f t="shared" si="2"/>
        <v>-0.10747215268423847</v>
      </c>
      <c r="D110" s="1">
        <v>123</v>
      </c>
      <c r="E110" s="3">
        <f t="shared" si="3"/>
        <v>-9.0573012939001843E-2</v>
      </c>
    </row>
    <row r="111" spans="1:5" x14ac:dyDescent="0.35">
      <c r="A111" s="2">
        <v>44958</v>
      </c>
      <c r="B111" s="4">
        <v>5736.27</v>
      </c>
      <c r="C111" s="3">
        <f t="shared" si="2"/>
        <v>4.6787520894618191E-2</v>
      </c>
      <c r="D111" s="1">
        <v>134.65</v>
      </c>
      <c r="E111" s="3">
        <f t="shared" si="3"/>
        <v>9.4715447154471596E-2</v>
      </c>
    </row>
    <row r="112" spans="1:5" x14ac:dyDescent="0.35">
      <c r="A112" s="2">
        <v>44986</v>
      </c>
      <c r="B112" s="4">
        <v>5344.63</v>
      </c>
      <c r="C112" s="3">
        <f t="shared" si="2"/>
        <v>-6.8274331577837216E-2</v>
      </c>
      <c r="D112" s="1">
        <v>146.9</v>
      </c>
      <c r="E112" s="3">
        <f t="shared" si="3"/>
        <v>9.0976606015595984E-2</v>
      </c>
    </row>
    <row r="113" spans="1:5" x14ac:dyDescent="0.35">
      <c r="A113" s="2">
        <v>45017</v>
      </c>
      <c r="B113" s="4">
        <v>5138.34</v>
      </c>
      <c r="C113" s="3">
        <f t="shared" si="2"/>
        <v>-3.8597620415257924E-2</v>
      </c>
      <c r="D113" s="1">
        <v>154.31</v>
      </c>
      <c r="E113" s="3">
        <f t="shared" si="3"/>
        <v>5.0442477876106166E-2</v>
      </c>
    </row>
    <row r="114" spans="1:5" x14ac:dyDescent="0.35">
      <c r="A114" s="2">
        <v>45047</v>
      </c>
      <c r="B114" s="4">
        <v>5423.62</v>
      </c>
      <c r="C114" s="3">
        <f t="shared" si="2"/>
        <v>5.5519876068924931E-2</v>
      </c>
      <c r="D114" s="1">
        <v>139.30000000000001</v>
      </c>
      <c r="E114" s="3">
        <f t="shared" si="3"/>
        <v>-9.7271725746873122E-2</v>
      </c>
    </row>
    <row r="115" spans="1:5" x14ac:dyDescent="0.35">
      <c r="A115" s="2">
        <v>45078</v>
      </c>
      <c r="B115" s="4">
        <v>6334.44</v>
      </c>
      <c r="C115" s="3">
        <f t="shared" si="2"/>
        <v>0.1679358067121221</v>
      </c>
      <c r="D115" s="1">
        <v>170.5</v>
      </c>
      <c r="E115" s="3">
        <f t="shared" si="3"/>
        <v>0.2239770279971284</v>
      </c>
    </row>
    <row r="116" spans="1:5" x14ac:dyDescent="0.35">
      <c r="A116" s="2">
        <v>45108</v>
      </c>
      <c r="B116" s="4">
        <v>8009.28</v>
      </c>
      <c r="C116" s="3">
        <f t="shared" si="2"/>
        <v>0.26440222024362064</v>
      </c>
      <c r="D116" s="1">
        <v>216.1</v>
      </c>
      <c r="E116" s="3">
        <f t="shared" si="3"/>
        <v>0.26744868035190611</v>
      </c>
    </row>
    <row r="117" spans="1:5" x14ac:dyDescent="0.35">
      <c r="A117" s="2">
        <v>45139</v>
      </c>
      <c r="B117" s="4">
        <v>8990.92</v>
      </c>
      <c r="C117" s="3">
        <f t="shared" si="2"/>
        <v>0.12256282712054022</v>
      </c>
      <c r="D117" s="1">
        <v>252.2</v>
      </c>
      <c r="E117" s="3">
        <f t="shared" si="3"/>
        <v>0.1670522906062008</v>
      </c>
    </row>
    <row r="118" spans="1:5" x14ac:dyDescent="0.35">
      <c r="A118" s="2">
        <v>45170</v>
      </c>
      <c r="B118" s="4">
        <v>9627.92</v>
      </c>
      <c r="C118" s="3">
        <f t="shared" si="2"/>
        <v>7.0849256805755143E-2</v>
      </c>
      <c r="D118" s="1">
        <v>272</v>
      </c>
      <c r="E118" s="3">
        <f t="shared" si="3"/>
        <v>7.8509119746233202E-2</v>
      </c>
    </row>
    <row r="119" spans="1:5" x14ac:dyDescent="0.35">
      <c r="A119" s="2">
        <v>45200</v>
      </c>
      <c r="B119" s="4">
        <v>8764.9</v>
      </c>
      <c r="C119" s="3">
        <f t="shared" si="2"/>
        <v>-8.9637221746753232E-2</v>
      </c>
      <c r="D119" s="1">
        <v>269.33</v>
      </c>
      <c r="E119" s="3">
        <f t="shared" si="3"/>
        <v>-9.8161764705882934E-3</v>
      </c>
    </row>
    <row r="120" spans="1:5" x14ac:dyDescent="0.35">
      <c r="A120" s="2">
        <v>45231</v>
      </c>
      <c r="B120" s="4">
        <v>9268.57</v>
      </c>
      <c r="C120" s="3">
        <f t="shared" si="2"/>
        <v>5.7464431995801445E-2</v>
      </c>
      <c r="D120" s="1">
        <v>304.97000000000003</v>
      </c>
      <c r="E120" s="3">
        <f t="shared" si="3"/>
        <v>0.13232837040062395</v>
      </c>
    </row>
    <row r="121" spans="1:5" x14ac:dyDescent="0.35">
      <c r="A121" s="2">
        <v>45261</v>
      </c>
      <c r="B121" s="4">
        <v>8576.81</v>
      </c>
      <c r="C121" s="3">
        <f t="shared" si="2"/>
        <v>-7.4635029999233993E-2</v>
      </c>
      <c r="D121" s="1">
        <v>300.75</v>
      </c>
      <c r="E121" s="3">
        <f t="shared" si="3"/>
        <v>-1.3837426632127838E-2</v>
      </c>
    </row>
    <row r="122" spans="1:5" x14ac:dyDescent="0.35">
      <c r="A122" s="2">
        <v>45292</v>
      </c>
      <c r="B122" s="4">
        <v>8689.6299999999992</v>
      </c>
      <c r="C122" s="3">
        <f t="shared" si="2"/>
        <v>1.3154074766725591E-2</v>
      </c>
      <c r="D122" s="1">
        <v>294.5</v>
      </c>
      <c r="E122" s="3">
        <f t="shared" si="3"/>
        <v>-2.0781379883624274E-2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B3A-60E6-4F7C-809A-DCB683C2188D}">
  <dimension ref="C2:Q20"/>
  <sheetViews>
    <sheetView topLeftCell="A4" zoomScale="96" workbookViewId="0">
      <selection activeCell="G19" sqref="G19"/>
    </sheetView>
  </sheetViews>
  <sheetFormatPr defaultRowHeight="14.5" x14ac:dyDescent="0.35"/>
  <cols>
    <col min="1" max="2" width="8.7265625" style="11"/>
    <col min="3" max="3" width="32.36328125" style="11" bestFit="1" customWidth="1"/>
    <col min="4" max="4" width="18.36328125" style="11" customWidth="1"/>
    <col min="5" max="5" width="15.81640625" style="11" bestFit="1" customWidth="1"/>
    <col min="6" max="6" width="32.36328125" style="11" bestFit="1" customWidth="1"/>
    <col min="7" max="7" width="12.54296875" style="11" customWidth="1"/>
    <col min="8" max="8" width="12.81640625" style="11" bestFit="1" customWidth="1"/>
    <col min="9" max="9" width="12" style="11" bestFit="1" customWidth="1"/>
    <col min="10" max="10" width="13.54296875" style="11" bestFit="1" customWidth="1"/>
    <col min="11" max="11" width="10" style="11" bestFit="1" customWidth="1"/>
    <col min="12" max="12" width="19.1796875" style="11" bestFit="1" customWidth="1"/>
    <col min="13" max="13" width="12.81640625" style="11" bestFit="1" customWidth="1"/>
    <col min="14" max="15" width="11.7265625" style="11" bestFit="1" customWidth="1"/>
    <col min="16" max="16" width="9.81640625" style="11" bestFit="1" customWidth="1"/>
    <col min="17" max="17" width="25.1796875" style="11" bestFit="1" customWidth="1"/>
    <col min="18" max="18" width="9.81640625" style="11" bestFit="1" customWidth="1"/>
    <col min="19" max="19" width="25.1796875" style="11" bestFit="1" customWidth="1"/>
    <col min="20" max="16384" width="8.7265625" style="11"/>
  </cols>
  <sheetData>
    <row r="2" spans="3:17" ht="68" x14ac:dyDescent="0.35">
      <c r="C2" s="12" t="s">
        <v>30</v>
      </c>
      <c r="D2" s="13" t="s">
        <v>31</v>
      </c>
      <c r="E2" s="14" t="s">
        <v>32</v>
      </c>
      <c r="F2" s="13" t="s">
        <v>33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3" t="s">
        <v>39</v>
      </c>
      <c r="M2" s="15" t="s">
        <v>40</v>
      </c>
      <c r="N2" s="16" t="s">
        <v>42</v>
      </c>
      <c r="O2" s="16" t="s">
        <v>43</v>
      </c>
      <c r="P2" s="16" t="s">
        <v>44</v>
      </c>
      <c r="Q2" s="16" t="s">
        <v>45</v>
      </c>
    </row>
    <row r="3" spans="3:17" ht="15.5" x14ac:dyDescent="0.35">
      <c r="C3" s="17" t="s">
        <v>41</v>
      </c>
      <c r="D3" s="18">
        <v>204</v>
      </c>
      <c r="E3" s="19">
        <v>1.0186306423304552</v>
      </c>
      <c r="F3" s="20">
        <v>0.33441652430382957</v>
      </c>
      <c r="G3" s="20">
        <v>0.19115568554019613</v>
      </c>
      <c r="H3" s="19">
        <v>0.81437523952073732</v>
      </c>
      <c r="I3" s="20">
        <v>5.9245428119409672E-2</v>
      </c>
      <c r="J3" s="19">
        <v>0.86566173990819117</v>
      </c>
      <c r="K3" s="21">
        <v>0.27439356463984166</v>
      </c>
      <c r="L3" s="20">
        <v>0.24699731612176148</v>
      </c>
      <c r="M3" s="22">
        <v>4.5046824377163189E-2</v>
      </c>
      <c r="N3" s="23">
        <v>0.66628982397356329</v>
      </c>
      <c r="O3" s="24">
        <v>2.4079654799208657E-2</v>
      </c>
      <c r="P3" s="23">
        <v>0.86456494951190732</v>
      </c>
      <c r="Q3" s="24">
        <v>4.6076741928567755E-2</v>
      </c>
    </row>
    <row r="9" spans="3:17" x14ac:dyDescent="0.35">
      <c r="C9" s="11" t="s">
        <v>46</v>
      </c>
    </row>
    <row r="10" spans="3:17" x14ac:dyDescent="0.35">
      <c r="C10" s="17" t="s">
        <v>47</v>
      </c>
      <c r="D10" s="17" t="s">
        <v>48</v>
      </c>
      <c r="E10" s="17" t="s">
        <v>44</v>
      </c>
      <c r="F10" s="17" t="s">
        <v>49</v>
      </c>
      <c r="G10" s="17" t="s">
        <v>50</v>
      </c>
      <c r="H10" s="17" t="s">
        <v>51</v>
      </c>
      <c r="I10" s="17" t="s">
        <v>52</v>
      </c>
    </row>
    <row r="11" spans="3:17" x14ac:dyDescent="0.35">
      <c r="C11" s="17" t="s">
        <v>53</v>
      </c>
      <c r="D11" s="26">
        <v>147715566</v>
      </c>
      <c r="E11" s="28">
        <f>P3</f>
        <v>0.86456494951190732</v>
      </c>
      <c r="F11" s="26">
        <f>D11*E11</f>
        <v>127709700.86091281</v>
      </c>
      <c r="G11" s="25">
        <v>1</v>
      </c>
      <c r="H11" s="27">
        <f>J3</f>
        <v>0.86566173990819117</v>
      </c>
      <c r="I11" s="17">
        <f>G11*H11</f>
        <v>0.86566173990819117</v>
      </c>
    </row>
    <row r="13" spans="3:17" ht="16" thickBot="1" x14ac:dyDescent="0.4">
      <c r="C13" s="29" t="s">
        <v>54</v>
      </c>
      <c r="F13" s="29" t="s">
        <v>187</v>
      </c>
    </row>
    <row r="14" spans="3:17" ht="15" thickBot="1" x14ac:dyDescent="0.4">
      <c r="D14"/>
      <c r="F14" t="s">
        <v>59</v>
      </c>
      <c r="G14" s="32">
        <f>I11</f>
        <v>0.86566173990819117</v>
      </c>
    </row>
    <row r="15" spans="3:17" ht="15" thickBot="1" x14ac:dyDescent="0.4">
      <c r="C15" t="s">
        <v>55</v>
      </c>
      <c r="D15" s="30">
        <f>'Financial statment'!C56</f>
        <v>1881753</v>
      </c>
      <c r="E15" s="35"/>
      <c r="F15" t="s">
        <v>60</v>
      </c>
      <c r="G15" s="32">
        <f>I11*F11/(F11+D15)+0*(D15/(D15+F11))</f>
        <v>0.85309176304995038</v>
      </c>
    </row>
    <row r="16" spans="3:17" x14ac:dyDescent="0.35">
      <c r="C16" t="s">
        <v>56</v>
      </c>
      <c r="D16" s="30">
        <f>'Financial statment'!C103</f>
        <v>11910848</v>
      </c>
      <c r="F16"/>
      <c r="G16"/>
    </row>
    <row r="17" spans="3:7" ht="16" thickBot="1" x14ac:dyDescent="0.4">
      <c r="C17"/>
      <c r="F17" t="s">
        <v>61</v>
      </c>
      <c r="G17" s="33">
        <f>(D16)/D18</f>
        <v>0.10953309668757243</v>
      </c>
    </row>
    <row r="18" spans="3:7" ht="15" thickBot="1" x14ac:dyDescent="0.4">
      <c r="C18" t="s">
        <v>57</v>
      </c>
      <c r="D18" s="30">
        <v>108742000</v>
      </c>
      <c r="E18" s="35"/>
      <c r="F18" t="s">
        <v>62</v>
      </c>
      <c r="G18" s="32">
        <f>G14*(1+(1-D19)*G17)</f>
        <v>0.9367756982002633</v>
      </c>
    </row>
    <row r="19" spans="3:7" ht="15" thickBot="1" x14ac:dyDescent="0.4">
      <c r="C19" t="s">
        <v>58</v>
      </c>
      <c r="D19" s="31">
        <v>0.25</v>
      </c>
      <c r="F19" t="s">
        <v>63</v>
      </c>
      <c r="G19" s="34">
        <f>G15*(1+(1-D19)*G17)</f>
        <v>0.9231730999740918</v>
      </c>
    </row>
    <row r="20" spans="3:7" x14ac:dyDescent="0.35">
      <c r="C20"/>
      <c r="D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098E-E283-41BC-B6B6-B9178D991CF9}">
  <dimension ref="A1:H37"/>
  <sheetViews>
    <sheetView topLeftCell="A6" zoomScale="72" zoomScaleNormal="94" workbookViewId="0">
      <selection activeCell="G1" sqref="G1:H28"/>
    </sheetView>
  </sheetViews>
  <sheetFormatPr defaultRowHeight="14.5" x14ac:dyDescent="0.35"/>
  <cols>
    <col min="1" max="1" width="25.26953125" style="11" customWidth="1"/>
    <col min="2" max="2" width="10.81640625" style="11" customWidth="1"/>
    <col min="3" max="3" width="10.90625" style="11" customWidth="1"/>
    <col min="4" max="4" width="28.6328125" style="11" customWidth="1"/>
    <col min="5" max="5" width="9.7265625" style="11" bestFit="1" customWidth="1"/>
    <col min="6" max="6" width="8.7265625" style="11"/>
    <col min="7" max="7" width="27.90625" style="11" customWidth="1"/>
    <col min="8" max="8" width="12.08984375" style="57" customWidth="1"/>
    <col min="9" max="16384" width="8.7265625" style="11"/>
  </cols>
  <sheetData>
    <row r="1" spans="1:8" x14ac:dyDescent="0.35">
      <c r="A1" s="46" t="s">
        <v>191</v>
      </c>
      <c r="B1" s="46"/>
      <c r="D1" s="46" t="s">
        <v>200</v>
      </c>
      <c r="E1" s="46"/>
      <c r="G1" s="46" t="s">
        <v>190</v>
      </c>
      <c r="H1" s="58"/>
    </row>
    <row r="2" spans="1:8" x14ac:dyDescent="0.35">
      <c r="A2" s="11" t="s">
        <v>192</v>
      </c>
      <c r="B2" s="47">
        <f>'Market Data'!E7+'Market Data'!K7*'Weekly β'!$H$18</f>
        <v>0.36646306070624102</v>
      </c>
      <c r="D2" s="11" t="s">
        <v>98</v>
      </c>
      <c r="E2" s="49">
        <f>'Financial statment'!B38</f>
        <v>1059735</v>
      </c>
      <c r="G2" s="11" t="s">
        <v>98</v>
      </c>
      <c r="H2" s="57">
        <f>'Financial statment'!B38</f>
        <v>1059735</v>
      </c>
    </row>
    <row r="3" spans="1:8" x14ac:dyDescent="0.35">
      <c r="A3" s="11" t="s">
        <v>193</v>
      </c>
      <c r="B3" s="47">
        <f>'Market Data'!E8+'Market Data'!K8*'Weekly β'!$H$18</f>
        <v>0.10628980596524089</v>
      </c>
      <c r="D3" s="11" t="s">
        <v>56</v>
      </c>
      <c r="E3" s="11">
        <f>'Financial statment'!B103</f>
        <v>19186000</v>
      </c>
      <c r="G3" s="11" t="s">
        <v>235</v>
      </c>
      <c r="H3" s="57">
        <f>'Financial statment'!B1*'Financial statment'!B104</f>
        <v>219199200</v>
      </c>
    </row>
    <row r="4" spans="1:8" x14ac:dyDescent="0.35">
      <c r="A4" s="11" t="s">
        <v>194</v>
      </c>
      <c r="B4" s="47">
        <f>'Market Data'!E9+'Market Data'!K9*'Weekly β'!$H$18</f>
        <v>0.1245198059652409</v>
      </c>
      <c r="D4" s="11" t="s">
        <v>252</v>
      </c>
      <c r="E4" s="49">
        <f>'Financial statment'!B20</f>
        <v>1516460</v>
      </c>
      <c r="G4" s="11" t="s">
        <v>56</v>
      </c>
      <c r="H4" s="57">
        <f>E3</f>
        <v>19186000</v>
      </c>
    </row>
    <row r="5" spans="1:8" x14ac:dyDescent="0.35">
      <c r="D5" s="11" t="s">
        <v>203</v>
      </c>
      <c r="E5" s="49">
        <f>'Financial statment'!B19</f>
        <v>6963844</v>
      </c>
      <c r="G5" s="11" t="s">
        <v>236</v>
      </c>
      <c r="H5" s="57">
        <f>H2*((1 - (1/((1 + E8)^2)))/E8) + (H4/((1 + E8)^2))</f>
        <v>19619262.128886759</v>
      </c>
    </row>
    <row r="6" spans="1:8" x14ac:dyDescent="0.35">
      <c r="A6" s="46" t="s">
        <v>195</v>
      </c>
      <c r="B6" s="46"/>
      <c r="D6" s="11" t="s">
        <v>201</v>
      </c>
      <c r="E6" s="50">
        <f>E4/E5</f>
        <v>0.21776191425310504</v>
      </c>
      <c r="G6" s="11" t="s">
        <v>241</v>
      </c>
      <c r="H6" s="57">
        <f>H3+H5</f>
        <v>238818462.12888676</v>
      </c>
    </row>
    <row r="7" spans="1:8" x14ac:dyDescent="0.35">
      <c r="A7" s="11" t="s">
        <v>192</v>
      </c>
      <c r="B7" s="47">
        <f>'Market Data'!E7+'Market Data'!K7*'Monthly β'!$H$18</f>
        <v>0.34983679333842255</v>
      </c>
      <c r="D7" s="11" t="s">
        <v>202</v>
      </c>
      <c r="E7" s="51">
        <f>E2/E3</f>
        <v>5.5234806629834252E-2</v>
      </c>
      <c r="G7" s="11" t="s">
        <v>201</v>
      </c>
      <c r="H7" s="50">
        <f>E6</f>
        <v>0.21776191425310504</v>
      </c>
    </row>
    <row r="8" spans="1:8" x14ac:dyDescent="0.35">
      <c r="A8" s="11" t="s">
        <v>193</v>
      </c>
      <c r="B8" s="47">
        <f>'Market Data'!E8+'Market Data'!K8*'Monthly β'!$H$18</f>
        <v>9.2520543818494658E-2</v>
      </c>
      <c r="D8" s="11" t="s">
        <v>204</v>
      </c>
      <c r="E8" s="51">
        <f>(1-E6)*E7</f>
        <v>4.3206769404721443E-2</v>
      </c>
      <c r="G8" s="11" t="s">
        <v>237</v>
      </c>
      <c r="H8" s="50">
        <f>(B12*$H$3/$H$6)+(E8*$H$4/$H$6*(1-$H$7))</f>
        <v>0.36642168221681609</v>
      </c>
    </row>
    <row r="9" spans="1:8" x14ac:dyDescent="0.35">
      <c r="A9" s="11" t="s">
        <v>194</v>
      </c>
      <c r="B9" s="47">
        <f>'Market Data'!E9+'Market Data'!K9*'Monthly β'!$H$18</f>
        <v>0.11075054381849467</v>
      </c>
    </row>
    <row r="10" spans="1:8" x14ac:dyDescent="0.35">
      <c r="D10" s="46" t="s">
        <v>205</v>
      </c>
      <c r="E10" s="46"/>
      <c r="G10" s="46" t="s">
        <v>190</v>
      </c>
      <c r="H10" s="58"/>
    </row>
    <row r="11" spans="1:8" x14ac:dyDescent="0.35">
      <c r="A11" s="46" t="s">
        <v>196</v>
      </c>
      <c r="B11" s="46"/>
      <c r="D11" s="11" t="s">
        <v>98</v>
      </c>
      <c r="E11" s="49">
        <f>'Financial statment'!C38</f>
        <v>1175875</v>
      </c>
      <c r="G11" s="11" t="s">
        <v>237</v>
      </c>
      <c r="H11" s="50">
        <f>(B7*$H$3/$H$6)+(E25*$H$4/$H$6*(1-$H$7))</f>
        <v>0.3442296572364984</v>
      </c>
    </row>
    <row r="12" spans="1:8" x14ac:dyDescent="0.35">
      <c r="A12" s="11" t="s">
        <v>192</v>
      </c>
      <c r="B12" s="47">
        <f>'Market Data'!E7+'Market Data'!K7*'Bottom-up β'!$G$19</f>
        <v>0.39625972440634438</v>
      </c>
      <c r="D12" s="11" t="s">
        <v>56</v>
      </c>
      <c r="E12" s="49">
        <f>'Financial statment'!C103</f>
        <v>11910848</v>
      </c>
      <c r="G12" s="11" t="s">
        <v>238</v>
      </c>
      <c r="H12" s="50">
        <f>(B8*$H$3/$H$6)+(E26*$H$4/$H$6*(1-$H$7))</f>
        <v>9.126344708119194E-2</v>
      </c>
    </row>
    <row r="13" spans="1:8" x14ac:dyDescent="0.35">
      <c r="A13" s="11" t="s">
        <v>193</v>
      </c>
      <c r="B13" s="47">
        <f>'Market Data'!E8+'Market Data'!K8*'Bottom-up β'!$G$19</f>
        <v>0.13096630517631985</v>
      </c>
      <c r="D13" s="11" t="s">
        <v>252</v>
      </c>
      <c r="E13" s="49">
        <f>'Financial statment'!C20</f>
        <v>640038</v>
      </c>
      <c r="G13" s="11" t="s">
        <v>239</v>
      </c>
      <c r="H13" s="50">
        <f>(B9*$H$3/$H$6)+(E27*$H$4/$H$6*(1-$H$7))</f>
        <v>0.10914145190944641</v>
      </c>
    </row>
    <row r="14" spans="1:8" x14ac:dyDescent="0.35">
      <c r="A14" s="11" t="s">
        <v>194</v>
      </c>
      <c r="B14" s="47">
        <f>'Market Data'!E9+'Market Data'!K9*'Bottom-up β'!$G$19</f>
        <v>0.14919630517631988</v>
      </c>
      <c r="D14" s="11" t="s">
        <v>203</v>
      </c>
      <c r="E14" s="49">
        <f>'Financial statment'!C19</f>
        <v>8798889</v>
      </c>
    </row>
    <row r="15" spans="1:8" x14ac:dyDescent="0.35">
      <c r="D15" s="11" t="s">
        <v>201</v>
      </c>
      <c r="E15" s="50">
        <f>E13/E14</f>
        <v>7.2740774431862928E-2</v>
      </c>
      <c r="G15" s="46" t="s">
        <v>190</v>
      </c>
      <c r="H15" s="58"/>
    </row>
    <row r="16" spans="1:8" x14ac:dyDescent="0.35">
      <c r="A16" s="46" t="s">
        <v>197</v>
      </c>
      <c r="B16" s="46"/>
      <c r="D16" s="11" t="s">
        <v>202</v>
      </c>
      <c r="E16" s="51">
        <f>E11/E12</f>
        <v>9.8723029628117159E-2</v>
      </c>
      <c r="G16" s="11" t="s">
        <v>237</v>
      </c>
      <c r="H16" s="50">
        <f>(B12*$H$3/$H$6)+(E25*$H$4/$H$6*(1-$H$7))</f>
        <v>0.38683888125139826</v>
      </c>
    </row>
    <row r="17" spans="1:8" x14ac:dyDescent="0.35">
      <c r="A17" s="11" t="s">
        <v>192</v>
      </c>
      <c r="B17" s="47">
        <f>'Market Data'!E7+'Market Data'!K7*'Weekly β'!$H$18+'Market Data'!H7</f>
        <v>0.46156306070624104</v>
      </c>
      <c r="D17" s="11" t="s">
        <v>204</v>
      </c>
      <c r="E17" s="51">
        <f>(1-E15)*E16</f>
        <v>9.1541839998708172E-2</v>
      </c>
      <c r="G17" s="11" t="s">
        <v>238</v>
      </c>
      <c r="H17" s="50">
        <f>(B13*$H$3/$H$6)+(E26*$H$4/$H$6*(1-$H$7))</f>
        <v>0.12655083674907333</v>
      </c>
    </row>
    <row r="18" spans="1:8" x14ac:dyDescent="0.35">
      <c r="A18" s="11" t="s">
        <v>193</v>
      </c>
      <c r="B18" s="47">
        <f>'Market Data'!E8+'Market Data'!K8*'Weekly β'!$H$18+'Market Data'!H8</f>
        <v>0.17714362804838796</v>
      </c>
      <c r="G18" s="11" t="s">
        <v>239</v>
      </c>
      <c r="H18" s="50">
        <f>(B14*$H$3/$H$6)+(E27*$H$4/$H$6*(1-$H$7))</f>
        <v>0.1444288415773278</v>
      </c>
    </row>
    <row r="19" spans="1:8" x14ac:dyDescent="0.35">
      <c r="A19" s="11" t="s">
        <v>194</v>
      </c>
      <c r="B19" s="47">
        <f>'Market Data'!E9+'Market Data'!K9*'Weekly β'!$H$18+'Market Data'!H9</f>
        <v>0.19537362804838798</v>
      </c>
      <c r="D19" s="46" t="s">
        <v>206</v>
      </c>
      <c r="E19" s="46"/>
    </row>
    <row r="20" spans="1:8" x14ac:dyDescent="0.35">
      <c r="D20" s="11" t="s">
        <v>100</v>
      </c>
      <c r="E20" s="49">
        <f>'Financial statment'!B40</f>
        <v>8023579</v>
      </c>
      <c r="G20" s="46" t="s">
        <v>190</v>
      </c>
      <c r="H20" s="58"/>
    </row>
    <row r="21" spans="1:8" x14ac:dyDescent="0.35">
      <c r="A21" s="46" t="s">
        <v>198</v>
      </c>
      <c r="B21" s="46"/>
      <c r="D21" s="11" t="s">
        <v>98</v>
      </c>
      <c r="E21" s="49">
        <f>'Financial statment'!B38</f>
        <v>1059735</v>
      </c>
      <c r="G21" s="11" t="s">
        <v>237</v>
      </c>
      <c r="H21" s="50">
        <f>(B22*$H$3/$H$6)+(E25*$H$4/$H$6*(1-$H$7))</f>
        <v>0.4315170626329447</v>
      </c>
    </row>
    <row r="22" spans="1:8" x14ac:dyDescent="0.35">
      <c r="A22" s="11" t="s">
        <v>192</v>
      </c>
      <c r="B22" s="47">
        <f>'Market Data'!E7+'Market Data'!K7*'Monthly β'!$H$18+'Market Data'!H7</f>
        <v>0.44493679333842256</v>
      </c>
      <c r="D22" s="11" t="s">
        <v>207</v>
      </c>
      <c r="E22" s="11">
        <f>E20/E21</f>
        <v>7.5713069776878186</v>
      </c>
      <c r="G22" s="11" t="s">
        <v>238</v>
      </c>
      <c r="H22" s="50">
        <f>(B23*$H$3/$H$6)+(E26*$H$4/$H$6*(1-$H$7))</f>
        <v>0.15629653111967079</v>
      </c>
    </row>
    <row r="23" spans="1:8" x14ac:dyDescent="0.35">
      <c r="A23" s="11" t="s">
        <v>193</v>
      </c>
      <c r="B23" s="47">
        <f>'Market Data'!E8+'Market Data'!K8*'Monthly β'!$H$18+'Market Data'!H8</f>
        <v>0.16337436590164173</v>
      </c>
      <c r="D23" s="11" t="s">
        <v>212</v>
      </c>
      <c r="E23" s="11" t="s">
        <v>213</v>
      </c>
      <c r="G23" s="11" t="s">
        <v>239</v>
      </c>
      <c r="H23" s="50">
        <f>(B24*$H$3/$H$6)+(E27*$H$4/$H$6*(1-$H$7))</f>
        <v>0.17417453594792529</v>
      </c>
    </row>
    <row r="24" spans="1:8" x14ac:dyDescent="0.35">
      <c r="A24" s="11" t="s">
        <v>194</v>
      </c>
      <c r="B24" s="47">
        <f>'Market Data'!E9+'Market Data'!K9*'Monthly β'!$H$18+'Market Data'!H9</f>
        <v>0.18160436590164175</v>
      </c>
      <c r="D24" s="11" t="s">
        <v>211</v>
      </c>
      <c r="E24" s="47">
        <f>'Market Data'!P17</f>
        <v>7.0000000000000001E-3</v>
      </c>
    </row>
    <row r="25" spans="1:8" x14ac:dyDescent="0.35">
      <c r="D25" s="11" t="s">
        <v>208</v>
      </c>
      <c r="E25" s="47">
        <f>'Market Data'!E7+'Market Data'!H7+'    r   '!$E$24</f>
        <v>0.36810000000000004</v>
      </c>
      <c r="G25" s="46" t="s">
        <v>190</v>
      </c>
      <c r="H25" s="58"/>
    </row>
    <row r="26" spans="1:8" x14ac:dyDescent="0.35">
      <c r="A26" s="46" t="s">
        <v>199</v>
      </c>
      <c r="B26" s="46"/>
      <c r="D26" s="11" t="s">
        <v>209</v>
      </c>
      <c r="E26" s="47">
        <f>'Market Data'!E8+'Market Data'!H8+'    r   '!$E$24</f>
        <v>0.10094382208314708</v>
      </c>
      <c r="G26" s="11" t="s">
        <v>237</v>
      </c>
      <c r="H26" s="50">
        <f>(B27*$H$3/$H$6)+(E25*$H$4/$H$6*(1-$H$7))</f>
        <v>0.47412628664784456</v>
      </c>
    </row>
    <row r="27" spans="1:8" x14ac:dyDescent="0.35">
      <c r="A27" s="11" t="s">
        <v>192</v>
      </c>
      <c r="B27" s="47">
        <f>'Market Data'!E7+'Market Data'!K7*'Bottom-up β'!$G$19+'Market Data'!H7</f>
        <v>0.4913597244063444</v>
      </c>
      <c r="D27" s="11" t="s">
        <v>210</v>
      </c>
      <c r="E27" s="47">
        <f>'Market Data'!E9+'Market Data'!H9+'    r   '!$E$24</f>
        <v>0.11917382208314709</v>
      </c>
      <c r="G27" s="11" t="s">
        <v>238</v>
      </c>
      <c r="H27" s="50">
        <f>(B28*$H$3/$H$6)+(E26*$H$4/$H$6*(1-$H$7))</f>
        <v>0.19158392078755215</v>
      </c>
    </row>
    <row r="28" spans="1:8" x14ac:dyDescent="0.35">
      <c r="A28" s="11" t="s">
        <v>193</v>
      </c>
      <c r="B28" s="47">
        <f>'Market Data'!E8+'Market Data'!K8*'Bottom-up β'!$G$19+'Market Data'!H8</f>
        <v>0.20182012725946691</v>
      </c>
      <c r="G28" s="11" t="s">
        <v>239</v>
      </c>
      <c r="H28" s="50">
        <f>(B29*$H$3/$H$6)+(E27*$H$4/$H$6*(1-$H$7))</f>
        <v>0.20946192561580662</v>
      </c>
    </row>
    <row r="29" spans="1:8" x14ac:dyDescent="0.35">
      <c r="A29" s="11" t="s">
        <v>194</v>
      </c>
      <c r="B29" s="47">
        <f>'Market Data'!E9+'Market Data'!K9*'Bottom-up β'!$G$19+'Market Data'!H9</f>
        <v>0.22005012725946693</v>
      </c>
    </row>
    <row r="34" spans="5:5" x14ac:dyDescent="0.35">
      <c r="E34" s="47"/>
    </row>
    <row r="35" spans="5:5" x14ac:dyDescent="0.35">
      <c r="E35" s="47"/>
    </row>
    <row r="36" spans="5:5" x14ac:dyDescent="0.35">
      <c r="E36" s="47"/>
    </row>
    <row r="37" spans="5:5" x14ac:dyDescent="0.35">
      <c r="E37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5BC3-43FE-4C0C-9E82-89E648588EB9}">
  <dimension ref="A1:H11"/>
  <sheetViews>
    <sheetView workbookViewId="0">
      <selection activeCell="J14" sqref="J14"/>
    </sheetView>
  </sheetViews>
  <sheetFormatPr defaultColWidth="20.26953125" defaultRowHeight="14.5" x14ac:dyDescent="0.35"/>
  <cols>
    <col min="1" max="1" width="19.90625" style="11" bestFit="1" customWidth="1"/>
    <col min="2" max="2" width="11.81640625" style="11" bestFit="1" customWidth="1"/>
    <col min="3" max="3" width="8.54296875" style="11" customWidth="1"/>
    <col min="4" max="4" width="12.90625" style="11" bestFit="1" customWidth="1"/>
    <col min="5" max="5" width="11.81640625" style="11" bestFit="1" customWidth="1"/>
    <col min="6" max="6" width="11.54296875" style="11" customWidth="1"/>
    <col min="7" max="7" width="12.90625" style="11" bestFit="1" customWidth="1"/>
    <col min="8" max="8" width="11.81640625" style="11" bestFit="1" customWidth="1"/>
    <col min="9" max="16384" width="20.26953125" style="11"/>
  </cols>
  <sheetData>
    <row r="1" spans="1:8" x14ac:dyDescent="0.35">
      <c r="A1" s="46" t="s">
        <v>190</v>
      </c>
      <c r="B1" s="46"/>
      <c r="D1" s="46" t="s">
        <v>190</v>
      </c>
      <c r="E1" s="91"/>
      <c r="G1" s="46" t="s">
        <v>190</v>
      </c>
      <c r="H1" s="92"/>
    </row>
    <row r="2" spans="1:8" x14ac:dyDescent="0.35">
      <c r="A2" s="11" t="s">
        <v>98</v>
      </c>
      <c r="B2" s="11">
        <v>1059735</v>
      </c>
      <c r="D2" s="11" t="s">
        <v>237</v>
      </c>
      <c r="E2" s="50">
        <v>0.3442296572364984</v>
      </c>
      <c r="G2" s="11" t="s">
        <v>237</v>
      </c>
      <c r="H2" s="50">
        <v>0.4315170626329447</v>
      </c>
    </row>
    <row r="3" spans="1:8" x14ac:dyDescent="0.35">
      <c r="A3" s="11" t="s">
        <v>235</v>
      </c>
      <c r="B3" s="11">
        <v>219199200</v>
      </c>
      <c r="D3" s="11" t="s">
        <v>238</v>
      </c>
      <c r="E3" s="50">
        <v>9.126344708119194E-2</v>
      </c>
      <c r="G3" s="11" t="s">
        <v>238</v>
      </c>
      <c r="H3" s="50">
        <v>0.15629653111967079</v>
      </c>
    </row>
    <row r="4" spans="1:8" x14ac:dyDescent="0.35">
      <c r="A4" s="11" t="s">
        <v>56</v>
      </c>
      <c r="B4" s="11">
        <v>19186000</v>
      </c>
      <c r="D4" s="11" t="s">
        <v>239</v>
      </c>
      <c r="E4" s="50">
        <v>0.10914145190944641</v>
      </c>
      <c r="G4" s="11" t="s">
        <v>239</v>
      </c>
      <c r="H4" s="50">
        <v>0.17417453594792529</v>
      </c>
    </row>
    <row r="5" spans="1:8" x14ac:dyDescent="0.35">
      <c r="A5" s="11" t="s">
        <v>236</v>
      </c>
      <c r="B5" s="11">
        <v>19619262.128886759</v>
      </c>
      <c r="E5" s="50"/>
      <c r="H5" s="50"/>
    </row>
    <row r="6" spans="1:8" x14ac:dyDescent="0.35">
      <c r="A6" s="11" t="s">
        <v>241</v>
      </c>
      <c r="B6" s="11">
        <v>238818462.12888676</v>
      </c>
      <c r="D6" s="46" t="s">
        <v>190</v>
      </c>
      <c r="E6" s="92"/>
      <c r="G6" s="46" t="s">
        <v>190</v>
      </c>
      <c r="H6" s="92"/>
    </row>
    <row r="7" spans="1:8" x14ac:dyDescent="0.35">
      <c r="A7" s="11" t="s">
        <v>201</v>
      </c>
      <c r="B7" s="50">
        <v>0.21776191425310504</v>
      </c>
      <c r="D7" s="11" t="s">
        <v>237</v>
      </c>
      <c r="E7" s="50">
        <v>0.38683888125139826</v>
      </c>
      <c r="G7" s="11" t="s">
        <v>237</v>
      </c>
      <c r="H7" s="50">
        <v>0.47412628664784456</v>
      </c>
    </row>
    <row r="8" spans="1:8" x14ac:dyDescent="0.35">
      <c r="A8" s="11" t="s">
        <v>237</v>
      </c>
      <c r="B8" s="50">
        <v>0.36642168221681609</v>
      </c>
      <c r="D8" s="11" t="s">
        <v>238</v>
      </c>
      <c r="E8" s="50">
        <v>0.12655083674907333</v>
      </c>
      <c r="G8" s="11" t="s">
        <v>238</v>
      </c>
      <c r="H8" s="50">
        <v>0.19158392078755215</v>
      </c>
    </row>
    <row r="9" spans="1:8" x14ac:dyDescent="0.35">
      <c r="D9" s="11" t="s">
        <v>239</v>
      </c>
      <c r="E9" s="50">
        <v>0.1444288415773278</v>
      </c>
      <c r="G9" s="11" t="s">
        <v>239</v>
      </c>
      <c r="H9" s="50">
        <v>0.20946192561580662</v>
      </c>
    </row>
    <row r="10" spans="1:8" x14ac:dyDescent="0.35">
      <c r="E10" s="77"/>
      <c r="H10" s="50"/>
    </row>
    <row r="11" spans="1:8" x14ac:dyDescent="0.35">
      <c r="H11" s="5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5A15-CAB4-4066-815D-722CC63106F8}">
  <dimension ref="D5:Q35"/>
  <sheetViews>
    <sheetView tabSelected="1" topLeftCell="F3" zoomScale="104" zoomScaleNormal="104" workbookViewId="0">
      <selection activeCell="Q20" sqref="Q20"/>
    </sheetView>
  </sheetViews>
  <sheetFormatPr defaultRowHeight="14.5" x14ac:dyDescent="0.35"/>
  <cols>
    <col min="1" max="3" width="8.7265625" style="11"/>
    <col min="4" max="4" width="17.08984375" style="11" customWidth="1"/>
    <col min="5" max="6" width="9.90625" style="11" bestFit="1" customWidth="1"/>
    <col min="7" max="8" width="9.36328125" style="11" bestFit="1" customWidth="1"/>
    <col min="9" max="9" width="8.7265625" style="11"/>
    <col min="10" max="10" width="19" style="11" bestFit="1" customWidth="1"/>
    <col min="11" max="11" width="11.7265625" style="11" bestFit="1" customWidth="1"/>
    <col min="12" max="13" width="10.7265625" style="11" bestFit="1" customWidth="1"/>
    <col min="14" max="14" width="12.7265625" style="11" bestFit="1" customWidth="1"/>
    <col min="15" max="16" width="8.7265625" style="11"/>
    <col min="17" max="17" width="10" style="11" customWidth="1"/>
    <col min="18" max="16384" width="8.7265625" style="11"/>
  </cols>
  <sheetData>
    <row r="5" spans="4:17" x14ac:dyDescent="0.35">
      <c r="D5" s="46" t="s">
        <v>242</v>
      </c>
      <c r="E5" s="59" t="s">
        <v>110</v>
      </c>
      <c r="F5" s="59">
        <v>2022</v>
      </c>
      <c r="G5" s="59">
        <v>2021</v>
      </c>
      <c r="H5" s="59">
        <v>2020</v>
      </c>
      <c r="J5" s="46" t="s">
        <v>243</v>
      </c>
      <c r="K5" s="59" t="s">
        <v>110</v>
      </c>
      <c r="L5" s="59">
        <v>2022</v>
      </c>
      <c r="M5" s="59">
        <v>2021</v>
      </c>
      <c r="N5" s="59">
        <v>2020</v>
      </c>
    </row>
    <row r="8" spans="4:17" x14ac:dyDescent="0.35">
      <c r="D8" s="11" t="s">
        <v>82</v>
      </c>
      <c r="E8" s="49">
        <f>'Financial statment'!B22</f>
        <v>5431760</v>
      </c>
      <c r="F8" s="49">
        <f>'Financial statment'!C22</f>
        <v>8156913</v>
      </c>
      <c r="G8" s="49">
        <f>'Financial statment'!D22</f>
        <v>2932482</v>
      </c>
      <c r="H8" s="49">
        <f>'Financial statment'!E22</f>
        <v>2606815</v>
      </c>
      <c r="J8" s="11" t="s">
        <v>100</v>
      </c>
      <c r="K8" s="49">
        <f>'Financial statment'!B40</f>
        <v>8023579</v>
      </c>
      <c r="L8" s="49">
        <f>'Financial statment'!C40</f>
        <v>9974764</v>
      </c>
      <c r="M8" s="49">
        <f>'Financial statment'!D40</f>
        <v>4744271</v>
      </c>
      <c r="N8" s="49">
        <f>'Financial statment'!E40</f>
        <v>4078588</v>
      </c>
    </row>
    <row r="9" spans="4:17" ht="15" thickBot="1" x14ac:dyDescent="0.4">
      <c r="J9" s="11" t="s">
        <v>251</v>
      </c>
      <c r="K9" s="63">
        <f>'Financial statment'!B20</f>
        <v>1516460</v>
      </c>
      <c r="L9" s="63">
        <f>'Financial statment'!C20</f>
        <v>640038</v>
      </c>
      <c r="M9" s="63">
        <f>'Financial statment'!D20</f>
        <v>958915</v>
      </c>
      <c r="N9" s="63">
        <f>'Financial statment'!E20</f>
        <v>744843</v>
      </c>
    </row>
    <row r="10" spans="4:17" x14ac:dyDescent="0.35">
      <c r="D10" s="60" t="s">
        <v>244</v>
      </c>
      <c r="E10" s="61">
        <f>-'Financial statment'!B73</f>
        <v>13047560</v>
      </c>
      <c r="F10" s="61">
        <f>-'Financial statment'!C73</f>
        <v>8627278</v>
      </c>
      <c r="G10" s="61">
        <f>-'Financial statment'!D73</f>
        <v>6074415</v>
      </c>
      <c r="H10" s="62">
        <f>-'Financial statment'!E73</f>
        <v>3699492</v>
      </c>
      <c r="J10" s="11" t="s">
        <v>79</v>
      </c>
      <c r="K10" s="49">
        <f>'Financial statment'!B19</f>
        <v>6963844</v>
      </c>
      <c r="L10" s="49">
        <f>'Financial statment'!C19</f>
        <v>8798889</v>
      </c>
      <c r="M10" s="49">
        <f>'Financial statment'!D19</f>
        <v>3909625</v>
      </c>
      <c r="N10" s="49">
        <f>'Financial statment'!E19</f>
        <v>3351658</v>
      </c>
    </row>
    <row r="11" spans="4:17" x14ac:dyDescent="0.35">
      <c r="D11" s="64" t="s">
        <v>245</v>
      </c>
      <c r="E11" s="49">
        <f>-'Financial statment'!B116</f>
        <v>3588550</v>
      </c>
      <c r="F11" s="49">
        <f>-'Financial statment'!C116</f>
        <v>4669047</v>
      </c>
      <c r="G11" s="49">
        <f>-'Financial statment'!D116</f>
        <v>2221737</v>
      </c>
      <c r="H11" s="65">
        <f>-'Financial statment'!E116</f>
        <v>1298275</v>
      </c>
      <c r="J11" s="11" t="s">
        <v>201</v>
      </c>
      <c r="K11" s="50">
        <f>K9/K10</f>
        <v>0.21776191425310504</v>
      </c>
      <c r="L11" s="50">
        <f t="shared" ref="L11:N11" si="0">L9/L10</f>
        <v>7.2740774431862928E-2</v>
      </c>
      <c r="M11" s="50">
        <f t="shared" si="0"/>
        <v>0.2452703264379576</v>
      </c>
      <c r="N11" s="50">
        <f t="shared" si="0"/>
        <v>0.22223120616721634</v>
      </c>
    </row>
    <row r="12" spans="4:17" x14ac:dyDescent="0.35">
      <c r="D12" s="64" t="s">
        <v>246</v>
      </c>
      <c r="E12" s="49">
        <f>'Financial statment'!B53-'Financial statment'!B79</f>
        <v>-1260510</v>
      </c>
      <c r="F12" s="49">
        <f>'Financial statment'!C53-'Financial statment'!C79</f>
        <v>-714885</v>
      </c>
      <c r="G12" s="49">
        <f>'Financial statment'!D53-'Financial statment'!D79</f>
        <v>-1853479</v>
      </c>
      <c r="H12" s="65">
        <f>'Financial statment'!E53-'Financial statment'!E79</f>
        <v>114998</v>
      </c>
      <c r="J12" s="11" t="s">
        <v>253</v>
      </c>
      <c r="K12" s="63">
        <f>K8*(1-K11)</f>
        <v>6276349.0777989849</v>
      </c>
      <c r="L12" s="63">
        <f t="shared" ref="L12:N12" si="1">L8*(1-L11)</f>
        <v>9249191.9418649338</v>
      </c>
      <c r="M12" s="63">
        <f t="shared" si="1"/>
        <v>3580642.1031198641</v>
      </c>
      <c r="N12" s="63">
        <f t="shared" si="1"/>
        <v>3172198.4693008652</v>
      </c>
    </row>
    <row r="13" spans="4:17" ht="15" thickBot="1" x14ac:dyDescent="0.4">
      <c r="D13" s="66" t="s">
        <v>247</v>
      </c>
      <c r="E13" s="67">
        <f>ABS(E12-F12)</f>
        <v>545625</v>
      </c>
      <c r="F13" s="67">
        <f t="shared" ref="F13:G13" si="2">ABS(F12-G12)</f>
        <v>1138594</v>
      </c>
      <c r="G13" s="67">
        <f t="shared" si="2"/>
        <v>1968477</v>
      </c>
      <c r="H13" s="69"/>
    </row>
    <row r="14" spans="4:17" x14ac:dyDescent="0.35">
      <c r="J14" s="60" t="s">
        <v>244</v>
      </c>
      <c r="K14" s="61">
        <f>E10</f>
        <v>13047560</v>
      </c>
      <c r="L14" s="61">
        <f t="shared" ref="L14:N14" si="3">F10</f>
        <v>8627278</v>
      </c>
      <c r="M14" s="61">
        <f t="shared" si="3"/>
        <v>6074415</v>
      </c>
      <c r="N14" s="62">
        <f t="shared" si="3"/>
        <v>3699492</v>
      </c>
      <c r="Q14" s="87"/>
    </row>
    <row r="15" spans="4:17" x14ac:dyDescent="0.35">
      <c r="D15" s="11" t="s">
        <v>248</v>
      </c>
      <c r="E15" s="49"/>
      <c r="F15" s="49"/>
      <c r="G15" s="49"/>
      <c r="H15" s="49"/>
      <c r="J15" s="64" t="s">
        <v>245</v>
      </c>
      <c r="K15" s="49">
        <f t="shared" ref="K15:K16" si="4">E11</f>
        <v>3588550</v>
      </c>
      <c r="L15" s="49">
        <f t="shared" ref="L15:L17" si="5">F11</f>
        <v>4669047</v>
      </c>
      <c r="M15" s="49">
        <f t="shared" ref="M15:M17" si="6">G11</f>
        <v>2221737</v>
      </c>
      <c r="N15" s="65">
        <f>H11</f>
        <v>1298275</v>
      </c>
    </row>
    <row r="16" spans="4:17" x14ac:dyDescent="0.35">
      <c r="D16" s="11" t="s">
        <v>249</v>
      </c>
      <c r="E16" s="49"/>
      <c r="F16" s="49"/>
      <c r="G16" s="49"/>
      <c r="H16" s="49"/>
      <c r="J16" s="64" t="s">
        <v>246</v>
      </c>
      <c r="K16" s="49">
        <f t="shared" si="4"/>
        <v>-1260510</v>
      </c>
      <c r="L16" s="49">
        <f t="shared" si="5"/>
        <v>-714885</v>
      </c>
      <c r="M16" s="49">
        <f t="shared" si="6"/>
        <v>-1853479</v>
      </c>
      <c r="N16" s="65">
        <f>H12</f>
        <v>114998</v>
      </c>
    </row>
    <row r="17" spans="4:15" ht="15" thickBot="1" x14ac:dyDescent="0.4">
      <c r="D17" s="11" t="s">
        <v>250</v>
      </c>
      <c r="E17" s="49"/>
      <c r="F17" s="49"/>
      <c r="G17" s="49"/>
      <c r="H17" s="49"/>
      <c r="J17" s="66" t="s">
        <v>247</v>
      </c>
      <c r="K17" s="68">
        <f>E13</f>
        <v>545625</v>
      </c>
      <c r="L17" s="68">
        <f t="shared" si="5"/>
        <v>1138594</v>
      </c>
      <c r="M17" s="68">
        <f t="shared" si="6"/>
        <v>1968477</v>
      </c>
      <c r="N17" s="69"/>
    </row>
    <row r="19" spans="4:15" x14ac:dyDescent="0.35">
      <c r="D19" s="11" t="s">
        <v>242</v>
      </c>
      <c r="E19" s="49">
        <f>E8+E10-E11-E13+E17</f>
        <v>14345145</v>
      </c>
      <c r="F19" s="49">
        <f>F8+F10-F11-F13+F17</f>
        <v>10976550</v>
      </c>
      <c r="G19" s="49">
        <f>G8+G10-G11-G13+G17</f>
        <v>4816683</v>
      </c>
      <c r="H19" s="49"/>
      <c r="J19" s="11" t="s">
        <v>243</v>
      </c>
      <c r="K19" s="49">
        <f>K12+K14-K15-K17</f>
        <v>15189734.077798985</v>
      </c>
      <c r="L19" s="49">
        <f>L12+L14-L15-L17</f>
        <v>12068828.941864934</v>
      </c>
      <c r="M19" s="49">
        <f>M12+M14-M15-M17</f>
        <v>5464843.1031198651</v>
      </c>
      <c r="N19" s="49"/>
    </row>
    <row r="22" spans="4:15" x14ac:dyDescent="0.35">
      <c r="J22" s="46" t="s">
        <v>266</v>
      </c>
      <c r="K22" s="59" t="s">
        <v>110</v>
      </c>
      <c r="L22" s="59">
        <v>2022</v>
      </c>
      <c r="M22" s="59">
        <v>2021</v>
      </c>
      <c r="N22" s="59">
        <v>2020</v>
      </c>
    </row>
    <row r="23" spans="4:15" x14ac:dyDescent="0.35">
      <c r="J23" s="11" t="s">
        <v>265</v>
      </c>
      <c r="K23" s="76">
        <f>K15-K14</f>
        <v>-9459010</v>
      </c>
      <c r="L23" s="76">
        <f t="shared" ref="L23:N23" si="7">L15-L14</f>
        <v>-3958231</v>
      </c>
      <c r="M23" s="76">
        <f t="shared" si="7"/>
        <v>-3852678</v>
      </c>
      <c r="N23" s="76">
        <f t="shared" si="7"/>
        <v>-2401217</v>
      </c>
    </row>
    <row r="24" spans="4:15" x14ac:dyDescent="0.35">
      <c r="J24" s="11" t="s">
        <v>247</v>
      </c>
      <c r="K24" s="49">
        <f>K17</f>
        <v>545625</v>
      </c>
      <c r="L24" s="49">
        <f>L17</f>
        <v>1138594</v>
      </c>
      <c r="M24" s="49">
        <f>M17</f>
        <v>1968477</v>
      </c>
    </row>
    <row r="25" spans="4:15" x14ac:dyDescent="0.35">
      <c r="J25" s="11" t="s">
        <v>253</v>
      </c>
      <c r="K25" s="49">
        <f>K12</f>
        <v>6276349.0777989849</v>
      </c>
      <c r="L25" s="49">
        <f t="shared" ref="L25:N25" si="8">L12</f>
        <v>9249191.9418649338</v>
      </c>
      <c r="M25" s="49">
        <f t="shared" si="8"/>
        <v>3580642.1031198641</v>
      </c>
      <c r="N25" s="49">
        <f t="shared" si="8"/>
        <v>3172198.4693008652</v>
      </c>
    </row>
    <row r="26" spans="4:15" x14ac:dyDescent="0.35">
      <c r="J26" s="11" t="s">
        <v>264</v>
      </c>
      <c r="K26" s="77">
        <f>(K23+K24)/K25</f>
        <v>-1.4201544384344189</v>
      </c>
      <c r="L26" s="77">
        <f t="shared" ref="L26:M26" si="9">(L23+L24)/L25</f>
        <v>-0.30485225279382305</v>
      </c>
      <c r="M26" s="77">
        <f t="shared" si="9"/>
        <v>-0.52621874673212077</v>
      </c>
    </row>
    <row r="28" spans="4:15" x14ac:dyDescent="0.35">
      <c r="J28" s="46" t="s">
        <v>268</v>
      </c>
      <c r="K28" s="59" t="s">
        <v>110</v>
      </c>
      <c r="L28" s="59">
        <v>2022</v>
      </c>
      <c r="M28" s="59">
        <v>2021</v>
      </c>
      <c r="N28" s="59">
        <v>2020</v>
      </c>
    </row>
    <row r="29" spans="4:15" x14ac:dyDescent="0.35">
      <c r="J29" s="11" t="str">
        <f>J25</f>
        <v>EBIT(1-t)</v>
      </c>
      <c r="K29" s="57">
        <f t="shared" ref="K29:N29" si="10">K25</f>
        <v>6276349.0777989849</v>
      </c>
      <c r="L29" s="57">
        <f t="shared" si="10"/>
        <v>9249191.9418649338</v>
      </c>
      <c r="M29" s="57">
        <f t="shared" si="10"/>
        <v>3580642.1031198641</v>
      </c>
      <c r="N29" s="57">
        <f t="shared" si="10"/>
        <v>3172198.4693008652</v>
      </c>
      <c r="O29" s="57"/>
    </row>
    <row r="30" spans="4:15" x14ac:dyDescent="0.35">
      <c r="J30" s="11" t="s">
        <v>269</v>
      </c>
      <c r="K30" s="49">
        <f>'Financial statment'!B52-'Financial statment'!B79</f>
        <v>46504880</v>
      </c>
      <c r="L30" s="49">
        <f>'Financial statment'!C52-'Financial statment'!C79</f>
        <v>35874446</v>
      </c>
      <c r="M30" s="49">
        <f>'Financial statment'!D52-'Financial statment'!D79</f>
        <v>14547550</v>
      </c>
      <c r="N30" s="49">
        <f>'Financial statment'!E52-'Financial statment'!E79</f>
        <v>12409497</v>
      </c>
    </row>
    <row r="31" spans="4:15" x14ac:dyDescent="0.35">
      <c r="J31" s="11" t="s">
        <v>270</v>
      </c>
      <c r="K31" s="49">
        <f>'Financial statment'!B87+'Financial statment'!B84+'Financial statment'!B85</f>
        <v>19189422.149999999</v>
      </c>
      <c r="L31" s="49">
        <f>'Financial statment'!C87+'Financial statment'!C84+'Financial statment'!C85</f>
        <v>11914773</v>
      </c>
      <c r="M31" s="49">
        <f>'Financial statment'!D87+'Financial statment'!D84+'Financial statment'!D85</f>
        <v>8046923</v>
      </c>
      <c r="N31" s="49">
        <f>'Financial statment'!E87+'Financial statment'!E84+'Financial statment'!E85</f>
        <v>5966092</v>
      </c>
    </row>
    <row r="32" spans="4:15" x14ac:dyDescent="0.35">
      <c r="J32" s="11" t="s">
        <v>271</v>
      </c>
      <c r="K32" s="57">
        <f>'Financial statment'!B56</f>
        <v>2860750</v>
      </c>
      <c r="L32" s="57">
        <f>'Financial statment'!C56</f>
        <v>1881753</v>
      </c>
      <c r="M32" s="57">
        <f>'Financial statment'!D56</f>
        <v>918629</v>
      </c>
      <c r="N32" s="57">
        <f>'Financial statment'!E56</f>
        <v>820751</v>
      </c>
    </row>
    <row r="33" spans="10:14" x14ac:dyDescent="0.35">
      <c r="J33" s="11" t="s">
        <v>267</v>
      </c>
      <c r="K33" s="50">
        <f>K29/(K30+K31-K32)</f>
        <v>9.9888496878478408E-2</v>
      </c>
      <c r="L33" s="50">
        <f t="shared" ref="L33:N33" si="11">L29/(L30+L31-L32)</f>
        <v>0.20147467825527407</v>
      </c>
      <c r="M33" s="50">
        <f t="shared" si="11"/>
        <v>0.16519043517382134</v>
      </c>
      <c r="N33" s="50">
        <f t="shared" si="11"/>
        <v>0.18070223543509004</v>
      </c>
    </row>
    <row r="35" spans="10:14" x14ac:dyDescent="0.35">
      <c r="J35" s="46" t="s">
        <v>272</v>
      </c>
      <c r="K35" s="86">
        <f>K33*K26</f>
        <v>-0.14185709219051371</v>
      </c>
      <c r="L35" s="86">
        <f t="shared" ref="L35:M35" si="12">L33*L26</f>
        <v>-6.1420009547030974E-2</v>
      </c>
      <c r="M35" s="86">
        <f t="shared" si="12"/>
        <v>-8.692630376930191E-2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D7A-FA32-4A5A-85BC-21ABC6612A50}">
  <dimension ref="A2:O13"/>
  <sheetViews>
    <sheetView workbookViewId="0">
      <selection activeCell="K16" sqref="K16"/>
    </sheetView>
  </sheetViews>
  <sheetFormatPr defaultRowHeight="15.5" x14ac:dyDescent="0.35"/>
  <cols>
    <col min="1" max="1" width="13.90625" style="54" bestFit="1" customWidth="1"/>
    <col min="2" max="2" width="7.26953125" style="54" bestFit="1" customWidth="1"/>
    <col min="3" max="3" width="7.54296875" style="54" customWidth="1"/>
    <col min="4" max="4" width="10.1796875" style="54" bestFit="1" customWidth="1"/>
    <col min="5" max="5" width="8.7265625" style="54"/>
    <col min="6" max="6" width="13.90625" style="54" bestFit="1" customWidth="1"/>
    <col min="7" max="7" width="10.54296875" style="54" bestFit="1" customWidth="1"/>
    <col min="8" max="8" width="7.26953125" style="54" bestFit="1" customWidth="1"/>
    <col min="9" max="9" width="10.1796875" style="54" bestFit="1" customWidth="1"/>
    <col min="10" max="10" width="8.7265625" style="54"/>
    <col min="11" max="11" width="13.90625" style="54" bestFit="1" customWidth="1"/>
    <col min="12" max="12" width="7.453125" style="54" customWidth="1"/>
    <col min="13" max="13" width="7.54296875" style="54" customWidth="1"/>
    <col min="14" max="14" width="10.1796875" style="54" bestFit="1" customWidth="1"/>
    <col min="15" max="16384" width="8.7265625" style="54"/>
  </cols>
  <sheetData>
    <row r="2" spans="1:15" x14ac:dyDescent="0.35">
      <c r="G2" s="70" t="s">
        <v>254</v>
      </c>
      <c r="H2" s="70" t="s">
        <v>255</v>
      </c>
      <c r="I2" s="70" t="s">
        <v>260</v>
      </c>
    </row>
    <row r="3" spans="1:15" x14ac:dyDescent="0.35">
      <c r="G3" s="71" t="s">
        <v>256</v>
      </c>
      <c r="H3" s="72">
        <f>'Daily β'!H18</f>
        <v>0.66311606337362083</v>
      </c>
      <c r="I3" s="73">
        <f>'Daily β'!I18</f>
        <v>2.2004081483587883E-2</v>
      </c>
    </row>
    <row r="4" spans="1:15" x14ac:dyDescent="0.35">
      <c r="G4" s="71" t="s">
        <v>257</v>
      </c>
      <c r="H4" s="72">
        <f>'Weekly β'!H18</f>
        <v>0.71199901280114108</v>
      </c>
      <c r="I4" s="73">
        <f>'Weekly β'!I18</f>
        <v>4.6371597415718759E-2</v>
      </c>
    </row>
    <row r="5" spans="1:15" x14ac:dyDescent="0.35">
      <c r="G5" s="71" t="s">
        <v>258</v>
      </c>
      <c r="H5" s="72">
        <f>'Monthly β'!H18</f>
        <v>0.59416579261816116</v>
      </c>
      <c r="I5" s="73">
        <f>'Monthly β'!I18</f>
        <v>7.1790454113440344E-2</v>
      </c>
    </row>
    <row r="6" spans="1:15" x14ac:dyDescent="0.35">
      <c r="G6" s="71" t="s">
        <v>259</v>
      </c>
      <c r="H6" s="74">
        <f>'Bottom-up β'!G19</f>
        <v>0.9231730999740918</v>
      </c>
      <c r="I6" s="73">
        <f>'Bottom-up β'!M3</f>
        <v>4.5046824377163189E-2</v>
      </c>
    </row>
    <row r="9" spans="1:15" x14ac:dyDescent="0.35">
      <c r="A9" s="75" t="s">
        <v>192</v>
      </c>
      <c r="B9" s="75" t="s">
        <v>261</v>
      </c>
      <c r="C9" s="75" t="s">
        <v>262</v>
      </c>
      <c r="D9" s="75" t="s">
        <v>263</v>
      </c>
      <c r="E9" s="75"/>
      <c r="F9" s="75" t="s">
        <v>193</v>
      </c>
      <c r="G9" s="75" t="s">
        <v>261</v>
      </c>
      <c r="H9" s="75" t="s">
        <v>262</v>
      </c>
      <c r="I9" s="75" t="s">
        <v>263</v>
      </c>
      <c r="J9" s="75"/>
      <c r="K9" s="75" t="s">
        <v>194</v>
      </c>
      <c r="L9" s="75" t="s">
        <v>261</v>
      </c>
      <c r="M9" s="75" t="s">
        <v>262</v>
      </c>
      <c r="N9" s="75" t="s">
        <v>263</v>
      </c>
      <c r="O9" s="75"/>
    </row>
    <row r="10" spans="1:15" x14ac:dyDescent="0.35">
      <c r="A10" s="75" t="s">
        <v>189</v>
      </c>
      <c r="B10" s="75">
        <f>'    r   '!E8</f>
        <v>4.3206769404721443E-2</v>
      </c>
      <c r="C10" s="75">
        <f>'    r   '!E25</f>
        <v>0.36810000000000004</v>
      </c>
      <c r="D10" s="75">
        <f>'    r   '!E17</f>
        <v>9.1541839998708172E-2</v>
      </c>
      <c r="E10" s="75"/>
      <c r="F10" s="75" t="s">
        <v>189</v>
      </c>
      <c r="G10" s="75">
        <f>'    r   '!E26</f>
        <v>0.10094382208314708</v>
      </c>
      <c r="H10" s="75">
        <f>G10</f>
        <v>0.10094382208314708</v>
      </c>
      <c r="I10" s="75">
        <f>H10</f>
        <v>0.10094382208314708</v>
      </c>
      <c r="J10" s="75"/>
      <c r="K10" s="75" t="s">
        <v>189</v>
      </c>
      <c r="L10" s="75">
        <f>'    r   '!E27</f>
        <v>0.11917382208314709</v>
      </c>
      <c r="M10" s="75">
        <f>L10</f>
        <v>0.11917382208314709</v>
      </c>
      <c r="N10" s="75">
        <f>M10</f>
        <v>0.11917382208314709</v>
      </c>
      <c r="O10" s="75"/>
    </row>
    <row r="11" spans="1:15" x14ac:dyDescent="0.35">
      <c r="A11" s="75" t="s">
        <v>188</v>
      </c>
      <c r="B11" s="75">
        <f>'    r   '!B7</f>
        <v>0.34983679333842255</v>
      </c>
      <c r="C11" s="75">
        <f>'    r   '!B27</f>
        <v>0.4913597244063444</v>
      </c>
      <c r="D11" s="75">
        <f>'    r   '!B12</f>
        <v>0.39625972440634438</v>
      </c>
      <c r="E11" s="75"/>
      <c r="F11" s="75" t="s">
        <v>188</v>
      </c>
      <c r="G11" s="75">
        <f>'    r   '!B8</f>
        <v>9.2520543818494658E-2</v>
      </c>
      <c r="H11" s="75">
        <f>'    r   '!B28</f>
        <v>0.20182012725946691</v>
      </c>
      <c r="I11" s="75">
        <f>'    r   '!B13</f>
        <v>0.13096630517631985</v>
      </c>
      <c r="J11" s="75"/>
      <c r="K11" s="75" t="s">
        <v>188</v>
      </c>
      <c r="L11" s="75">
        <f>'    r   '!B9</f>
        <v>0.11075054381849467</v>
      </c>
      <c r="M11" s="75">
        <f>'    r   '!B29</f>
        <v>0.22005012725946693</v>
      </c>
      <c r="N11" s="75">
        <f>'    r   '!B14</f>
        <v>0.14919630517631988</v>
      </c>
      <c r="O11" s="75"/>
    </row>
    <row r="12" spans="1:15" x14ac:dyDescent="0.35">
      <c r="A12" s="75" t="s">
        <v>190</v>
      </c>
      <c r="B12" s="75">
        <f>'    r   '!H11</f>
        <v>0.3442296572364984</v>
      </c>
      <c r="C12" s="75">
        <f>'    r   '!H26</f>
        <v>0.47412628664784456</v>
      </c>
      <c r="D12" s="75">
        <f>'    r   '!H8</f>
        <v>0.36642168221681609</v>
      </c>
      <c r="E12" s="75"/>
      <c r="F12" s="75" t="s">
        <v>190</v>
      </c>
      <c r="G12" s="75">
        <f>'    r   '!H12</f>
        <v>9.126344708119194E-2</v>
      </c>
      <c r="H12" s="75">
        <f>'    r   '!H27</f>
        <v>0.19158392078755215</v>
      </c>
      <c r="I12" s="75">
        <f>'    r   '!H22</f>
        <v>0.15629653111967079</v>
      </c>
      <c r="J12" s="75"/>
      <c r="K12" s="75" t="s">
        <v>190</v>
      </c>
      <c r="L12" s="75">
        <f>'    r   '!H13</f>
        <v>0.10914145190944641</v>
      </c>
      <c r="M12" s="75">
        <f>'    r   '!H28</f>
        <v>0.20946192561580662</v>
      </c>
      <c r="N12" s="75">
        <f>'    r   '!H23</f>
        <v>0.17417453594792529</v>
      </c>
      <c r="O12" s="75"/>
    </row>
    <row r="13" spans="1:15" x14ac:dyDescent="0.35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Financial statment</vt:lpstr>
      <vt:lpstr>Market Data</vt:lpstr>
      <vt:lpstr>Daily β</vt:lpstr>
      <vt:lpstr>Weekly β</vt:lpstr>
      <vt:lpstr>Monthly β</vt:lpstr>
      <vt:lpstr>Bottom-up β</vt:lpstr>
      <vt:lpstr>    r   </vt:lpstr>
      <vt:lpstr>Sheet2</vt:lpstr>
      <vt:lpstr>FCFF, FCFE &amp; g </vt:lpstr>
      <vt:lpstr>HW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alhalabi</dc:creator>
  <cp:lastModifiedBy>Hamzah alhalabi</cp:lastModifiedBy>
  <dcterms:created xsi:type="dcterms:W3CDTF">2024-01-05T13:40:30Z</dcterms:created>
  <dcterms:modified xsi:type="dcterms:W3CDTF">2024-01-24T19:36:36Z</dcterms:modified>
</cp:coreProperties>
</file>