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hamza\Documents\Heriot-Watt\HWU-AI-Learning-Buddy-Copilot\notebooks\"/>
    </mc:Choice>
  </mc:AlternateContent>
  <xr:revisionPtr revIDLastSave="0" documentId="13_ncr:1_{7A058C1D-A379-4C41-AF41-B60814D13FF2}" xr6:coauthVersionLast="47" xr6:coauthVersionMax="47" xr10:uidLastSave="{00000000-0000-0000-0000-000000000000}"/>
  <bookViews>
    <workbookView xWindow="-110" yWindow="-110" windowWidth="19420" windowHeight="10300" xr2:uid="{00000000-000D-0000-FFFF-FFFF00000000}"/>
  </bookViews>
  <sheets>
    <sheet name="Sheet1" sheetId="1" r:id="rId1"/>
    <sheet name="Sheet4" sheetId="4" r:id="rId2"/>
  </sheets>
  <definedNames>
    <definedName name="_xlchart.v2.0" hidden="1">Sheet4!$D$34:$D$42</definedName>
    <definedName name="_xlchart.v2.1" hidden="1">Sheet4!$E$33</definedName>
    <definedName name="_xlchart.v2.10" hidden="1">Sheet4!$E$33</definedName>
    <definedName name="_xlchart.v2.11" hidden="1">Sheet4!$E$34:$E$42</definedName>
    <definedName name="_xlchart.v2.12" hidden="1">Sheet4!$D$34:$D$42</definedName>
    <definedName name="_xlchart.v2.13" hidden="1">Sheet4!$E$33</definedName>
    <definedName name="_xlchart.v2.14" hidden="1">Sheet4!$E$34:$E$42</definedName>
    <definedName name="_xlchart.v2.2" hidden="1">Sheet4!$E$34:$E$42</definedName>
    <definedName name="_xlchart.v2.3" hidden="1">Sheet4!$D$34:$D$42</definedName>
    <definedName name="_xlchart.v2.4" hidden="1">Sheet4!$E$33</definedName>
    <definedName name="_xlchart.v2.5" hidden="1">Sheet4!$E$34:$E$42</definedName>
    <definedName name="_xlchart.v2.6" hidden="1">Sheet4!$D$34:$D$42</definedName>
    <definedName name="_xlchart.v2.7" hidden="1">Sheet4!$E$33</definedName>
    <definedName name="_xlchart.v2.8" hidden="1">Sheet4!$E$34:$E$42</definedName>
    <definedName name="_xlchart.v2.9" hidden="1">Sheet4!$D$34:$D$42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 i="1" l="1"/>
  <c r="U25" i="1"/>
  <c r="U24" i="1"/>
  <c r="U23" i="1"/>
  <c r="U22" i="1"/>
  <c r="S22" i="1"/>
  <c r="L26" i="4"/>
  <c r="K26" i="4"/>
  <c r="J26" i="4"/>
  <c r="I26" i="4"/>
  <c r="H26" i="4"/>
  <c r="G26" i="4"/>
  <c r="F26" i="4"/>
  <c r="E26" i="4"/>
  <c r="D26" i="4"/>
  <c r="B26" i="4"/>
  <c r="L25" i="4"/>
  <c r="K25" i="4"/>
  <c r="J25" i="4"/>
  <c r="I25" i="4"/>
  <c r="H25" i="4"/>
  <c r="G25" i="4"/>
  <c r="F25" i="4"/>
  <c r="E25" i="4"/>
  <c r="D25" i="4"/>
  <c r="B25" i="4"/>
  <c r="L24" i="4"/>
  <c r="K24" i="4"/>
  <c r="J24" i="4"/>
  <c r="I24" i="4"/>
  <c r="H24" i="4"/>
  <c r="G24" i="4"/>
  <c r="F24" i="4"/>
  <c r="E24" i="4"/>
  <c r="D24" i="4"/>
  <c r="B24" i="4"/>
  <c r="L23" i="4"/>
  <c r="K23" i="4"/>
  <c r="J23" i="4"/>
  <c r="I23" i="4"/>
  <c r="H23" i="4"/>
  <c r="G23" i="4"/>
  <c r="F23" i="4"/>
  <c r="E23" i="4"/>
  <c r="D23" i="4"/>
  <c r="B23" i="4"/>
  <c r="L22" i="4"/>
  <c r="K22" i="4"/>
  <c r="J22" i="4"/>
  <c r="I22" i="4"/>
  <c r="H22" i="4"/>
  <c r="G22" i="4"/>
  <c r="F22" i="4"/>
  <c r="E22" i="4"/>
  <c r="D22" i="4"/>
  <c r="B22" i="4"/>
  <c r="H26" i="1"/>
  <c r="P23" i="1"/>
  <c r="P24" i="1"/>
  <c r="P25" i="1"/>
  <c r="P26" i="1"/>
  <c r="P27" i="1"/>
  <c r="O23" i="1"/>
  <c r="O24" i="1"/>
  <c r="O25" i="1"/>
  <c r="O26" i="1"/>
  <c r="O27" i="1"/>
  <c r="M23" i="1"/>
  <c r="N23" i="1"/>
  <c r="M24" i="1"/>
  <c r="N24" i="1"/>
  <c r="M25" i="1"/>
  <c r="N25" i="1"/>
  <c r="M26" i="1"/>
  <c r="N26" i="1"/>
  <c r="M27" i="1"/>
  <c r="N27" i="1"/>
  <c r="J23" i="1"/>
  <c r="K23" i="1"/>
  <c r="L23" i="1"/>
  <c r="J24" i="1"/>
  <c r="K24" i="1"/>
  <c r="L24" i="1"/>
  <c r="J25" i="1"/>
  <c r="K25" i="1"/>
  <c r="L25" i="1"/>
  <c r="J26" i="1"/>
  <c r="K26" i="1"/>
  <c r="L26" i="1"/>
  <c r="J27" i="1"/>
  <c r="K27" i="1"/>
  <c r="L27" i="1"/>
  <c r="I23" i="1"/>
  <c r="I24" i="1"/>
  <c r="I25" i="1"/>
  <c r="I26" i="1"/>
  <c r="I27" i="1"/>
  <c r="H27" i="1"/>
  <c r="H24" i="1"/>
  <c r="H25" i="1"/>
  <c r="H23" i="1"/>
  <c r="G27" i="1"/>
  <c r="G26" i="1"/>
  <c r="G25" i="1"/>
  <c r="G24" i="1"/>
  <c r="G23" i="1"/>
</calcChain>
</file>

<file path=xl/sharedStrings.xml><?xml version="1.0" encoding="utf-8"?>
<sst xmlns="http://schemas.openxmlformats.org/spreadsheetml/2006/main" count="569" uniqueCount="100">
  <si>
    <t>ID</t>
  </si>
  <si>
    <t>Start time</t>
  </si>
  <si>
    <t>Completion time</t>
  </si>
  <si>
    <t>Email</t>
  </si>
  <si>
    <t>Name</t>
  </si>
  <si>
    <t>Last modified time</t>
  </si>
  <si>
    <t>I use AI systems such as Co-Pilot, Chat-GPT, Gemini, Grok, etc </t>
  </si>
  <si>
    <t>Answer questions about course schedules (e.g. lecture times, locations).</t>
  </si>
  <si>
    <t>Provide details on the  assessments for a course</t>
  </si>
  <si>
    <t>Clarify assignment submission deadlines.</t>
  </si>
  <si>
    <t>Give contact information for course lecturers, tutors, or support staff.</t>
  </si>
  <si>
    <t>Explain concepts from lecture materials.</t>
  </si>
  <si>
    <t>Summarise long readings or lecture transcripts.</t>
  </si>
  <si>
    <t>Generate practice questions/quizzes bases on the course content.</t>
  </si>
  <si>
    <t>Provide personalised study recommendations (e.g. suggesting specific readings, videos or exercises).</t>
  </si>
  <si>
    <t>Create a study plan based on the course contents of the week.</t>
  </si>
  <si>
    <t>Please tell us about other features that would be useful to you in a "Learning Buddy" AI assistant</t>
  </si>
  <si>
    <t>Provide one or more examples of questions that you would like to ask a "Learning Buddy"</t>
  </si>
  <si>
    <t>How would you like to interact with the "Learning Buddy"? (Please choose all that apply)</t>
  </si>
  <si>
    <t>Would you prefer the AI to have a more formal or informal tone?</t>
  </si>
  <si>
    <t>What concerns (if any) do you have about using an AI "Learning Buddy"?</t>
  </si>
  <si>
    <t>anonymous</t>
  </si>
  <si>
    <t>Sometimes</t>
  </si>
  <si>
    <t>Not at all Useful</t>
  </si>
  <si>
    <t>Slightly Useful</t>
  </si>
  <si>
    <t>Extremely Useful</t>
  </si>
  <si>
    <t>Moderately Useful</t>
  </si>
  <si>
    <t>Produce a set of mock exam questions and answers using the course material, taking the question format from past papers</t>
  </si>
  <si>
    <t>Text-based chat;</t>
  </si>
  <si>
    <t>Informal</t>
  </si>
  <si>
    <t>Very Negative</t>
  </si>
  <si>
    <t>Security &amp; privacy of data;Ethical concerns (e.g. transparency of AI processes);</t>
  </si>
  <si>
    <t>Several times every day</t>
  </si>
  <si>
    <t>Very Useful</t>
  </si>
  <si>
    <t>Being able to read and write information to third party apps such as Notion or Notion calendar to sync tasks and time slots.</t>
  </si>
  <si>
    <t>Create a mind map of lecture X.
What time is X's submission?
Who is my coursework partner for subject X?</t>
  </si>
  <si>
    <t>Integrated into Canvas;</t>
  </si>
  <si>
    <t>Very Positive</t>
  </si>
  <si>
    <t>Accuracy of information ;</t>
  </si>
  <si>
    <t xml:space="preserve">Voice based query assistance </t>
  </si>
  <si>
    <t xml:space="preserve">1. Explain the concept in a simple way
2. Provide me a video tutorial explaining the application of the concept
3. Help me to prepare a study plan to cover the topic in a week
4. Prepare me for the MCQ exam by providing as many as MCQ questions from the topic
5. Guide me step by step to cover the subject from the basic concepts </t>
  </si>
  <si>
    <t>Text-based chat;Voice conversation;Integrated into Canvas;</t>
  </si>
  <si>
    <t>Positive</t>
  </si>
  <si>
    <t>Bias in AI;Over-reliance on AI;Impact on academic integrity;Accuracy of information ;</t>
  </si>
  <si>
    <t>Text-based chat;Integrated into Canvas;</t>
  </si>
  <si>
    <t>Formal</t>
  </si>
  <si>
    <t>Accuracy of information ;Over-reliance on AI;Security &amp; privacy of data;Bias in AI;Ethical concerns (e.g. transparency of AI processes);Impact on academic integrity;</t>
  </si>
  <si>
    <t>Text-based chat;Through a dedicated application;Integrated into Canvas;</t>
  </si>
  <si>
    <t>Neutral</t>
  </si>
  <si>
    <t>Security &amp; privacy of data;Lack of human interaction;Impact on academic integrity;Ethical concerns (e.g. transparency of AI processes);Over-reliance on AI;</t>
  </si>
  <si>
    <t>automatically notify of all existing deadlines, and if the assignments solutions we upload is as per all the requirements in the original assignment questionnaire</t>
  </si>
  <si>
    <t>what is the earliest assignment I am due?
what is the longest and time taking assignment I am due?
is any lecture cancelled today?
when is the office timing for a certain lecturer and where is his office, and do I need to pre book a session with him?
when are my fees due?</t>
  </si>
  <si>
    <t>Accuracy of information ;Lack of human interaction;Technical glitches and unreliability;</t>
  </si>
  <si>
    <t>About once a day</t>
  </si>
  <si>
    <t>Text-based chat;Through a dedicated application;Integrated into Canvas;Voice conversation;</t>
  </si>
  <si>
    <t>Accuracy of information ;Security &amp; privacy of data;Bias in AI;Technical glitches and unreliability;Impact on academic integrity;</t>
  </si>
  <si>
    <t>Never</t>
  </si>
  <si>
    <t>Accuracy of information ;Over-reliance on AI;Ethical concerns (e.g. transparency of AI processes);Impact on academic integrity;Security &amp; privacy of data;Lack of human interaction;Bias in AI;AI is incredibly harmful to the environment, with the large amount of computing power required and the amount of water used to cool the computers that do all the processing. AI is not needed on an academic website to summarise information that should be readily available and easy to find, like timetables, assessment briefs and deadlines, and contact information. Using AI to summarise transcripts and create practice questions is harmful to the process of studying, as summarising material yourself helps you better understand the key points, and creating practice questions yourself reinforces your own knowledge- plus, AI might create an impossible practice question or give it the wrong answer, since it is a mathematical prediction tool, not an intelligent being that actually understands the question. Students should also be encouraged to ask their lecturer or research online if they would like elaboration on a topic, since the AI may give false information on the topic.;</t>
  </si>
  <si>
    <t xml:space="preserve">Provide exam past papers </t>
  </si>
  <si>
    <t>Text-based chat;Voice conversation;</t>
  </si>
  <si>
    <t>Accuracy of information ;Security &amp; privacy of data;Over-reliance on AI;Bias in AI;</t>
  </si>
  <si>
    <t>I don't trust AI to generate summary, because i will think it can hallucinates. I prefer to follow each courses and make this summary myself. But generating exercises before exams can be useful.</t>
  </si>
  <si>
    <t>Accuracy of information ;Security &amp; privacy of data;Bias in AI;Lack of human interaction;Technical glitches and unreliability;Ethical concerns (e.g. transparency of AI processes);</t>
  </si>
  <si>
    <t xml:space="preserve">Flash cards - check out ANKI software for learning. </t>
  </si>
  <si>
    <t>Questions like, what are the most difficult topics/module in this course, how do you think I should approach this content? Where in the lecture was reference made to 'such'?</t>
  </si>
  <si>
    <t>Over-reliance on AI;Accuracy of information ;</t>
  </si>
  <si>
    <t xml:space="preserve">Personally I struggled to manage various expectations and requirements for the courseworks. A tool for clarifying the requirements for a coursework and assessing a written coursework for expectations could be useful. </t>
  </si>
  <si>
    <t>Hi, could you summarise the lectures 3-7 from Big Data for me please?
Hi, could you let me know what requirements are there for the ASE coursework 2?</t>
  </si>
  <si>
    <t>Accuracy of information ;Over-reliance on AI;Technical glitches and unreliability;</t>
  </si>
  <si>
    <t>Security &amp; privacy of data;Lack of human interaction;Ethical concerns (e.g. transparency of AI processes);Technical glitches and unreliability;</t>
  </si>
  <si>
    <t>1. It might be helpful to include a mind-mapping feature, as I personally believe mind maps can enhance students’ learning and memory. They can also help students understand the connections between concepts, rather than just learning individual pieces of knowledge.
2. Perhaps it could include a joke-telling feature to help students relax. ：）</t>
  </si>
  <si>
    <t>“Could you please help me convert all the learning materials into a mind map? Thank you~”
“Could you tell me a joke? ：（”</t>
  </si>
  <si>
    <t>Security &amp; privacy of data;Accuracy of information ;</t>
  </si>
  <si>
    <t>Practise questions would be best</t>
  </si>
  <si>
    <t>Solving questions for exams and evaluating us</t>
  </si>
  <si>
    <t>Text-based chat;Voice conversation;Through a dedicated application;</t>
  </si>
  <si>
    <t>Ethical concerns (e.g. transparency of AI processes);</t>
  </si>
  <si>
    <t>Text-based chat;Through a dedicated application;</t>
  </si>
  <si>
    <t>Accuracy of information ;Over-reliance on AI;Bias in AI;Technical glitches and unreliability;</t>
  </si>
  <si>
    <t>Accuracy of information ;Over-reliance on AI;</t>
  </si>
  <si>
    <t>Security &amp; privacy of data;Over-reliance on AI;Lack of human interaction;Ethical concerns (e.g. transparency of AI processes);</t>
  </si>
  <si>
    <t>document plagiarism checker</t>
  </si>
  <si>
    <t>Negative</t>
  </si>
  <si>
    <t>Accuracy of information ;Security &amp; privacy of data;Ethical concerns (e.g. transparency of AI processes);</t>
  </si>
  <si>
    <t>How would you feel about the "Learning Buddy" tracking your academic and learning progress (e.g. grades, areas of difficulty) in order to personalise its responses to you?</t>
  </si>
  <si>
    <t>Hardly ever</t>
  </si>
  <si>
    <t>Text-based chat</t>
  </si>
  <si>
    <t>Voice conversation</t>
  </si>
  <si>
    <t>Through a dedicated application</t>
  </si>
  <si>
    <t>Integrated into Canvas</t>
  </si>
  <si>
    <t>Infromal</t>
  </si>
  <si>
    <t>Accuracy of information </t>
  </si>
  <si>
    <t>Security &amp; privacy of data</t>
  </si>
  <si>
    <t>Over-reliance on AI</t>
  </si>
  <si>
    <t>Bias in AI</t>
  </si>
  <si>
    <t>Lack of human interaction</t>
  </si>
  <si>
    <t>Technical glitches and unreliability</t>
  </si>
  <si>
    <t>Ethical concerns (e.g. transparency of AI processes)</t>
  </si>
  <si>
    <t>Impact on academic integrity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</si>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</sst>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7"/>
      <color rgb="FF212121"/>
      <name val="Segoe UI"/>
      <family val="2"/>
    </font>
    <font>
      <sz val="7"/>
      <color rgb="FF242424"/>
      <name val="Segoe UI"/>
      <family val="2"/>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249977111117893"/>
      </right>
      <top style="thin">
        <color theme="0" tint="-0.14999847407452621"/>
      </top>
      <bottom style="thin">
        <color theme="0" tint="-0.249977111117893"/>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s>
  <cellStyleXfs count="1">
    <xf numFmtId="0" fontId="0" fillId="0" borderId="0"/>
  </cellStyleXfs>
  <cellXfs count="17">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NumberFormat="1" applyAlignment="1">
      <alignment wrapText="1"/>
    </xf>
    <xf numFmtId="0" fontId="0" fillId="0" borderId="0" xfId="0" applyBorder="1"/>
    <xf numFmtId="0" fontId="0" fillId="0" borderId="2" xfId="0" applyBorder="1"/>
    <xf numFmtId="0" fontId="0" fillId="0" borderId="3" xfId="0" applyBorder="1"/>
    <xf numFmtId="0" fontId="0" fillId="0" borderId="4" xfId="0" applyBorder="1"/>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9" xfId="0" applyBorder="1"/>
    <xf numFmtId="0" fontId="2" fillId="0" borderId="0" xfId="0" applyFont="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43">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Sheet4!$B$21</c:f>
              <c:strCache>
                <c:ptCount val="1"/>
                <c:pt idx="0">
                  <c:v>I use AI systems such as Co-Pilot, Chat-GPT, Gemini, Grok, etc </c:v>
                </c:pt>
              </c:strCache>
            </c:strRef>
          </c:tx>
          <c:spPr>
            <a:solidFill>
              <a:schemeClr val="accent1"/>
            </a:solidFill>
            <a:ln>
              <a:noFill/>
            </a:ln>
            <a:effectLst/>
          </c:spPr>
          <c:invertIfNegative val="0"/>
          <c:cat>
            <c:strRef>
              <c:f>Sheet4!$A$22:$A$26</c:f>
              <c:strCache>
                <c:ptCount val="5"/>
                <c:pt idx="0">
                  <c:v>Never</c:v>
                </c:pt>
                <c:pt idx="1">
                  <c:v>Hardly ever</c:v>
                </c:pt>
                <c:pt idx="2">
                  <c:v>Sometimes</c:v>
                </c:pt>
                <c:pt idx="3">
                  <c:v>About once a day</c:v>
                </c:pt>
                <c:pt idx="4">
                  <c:v>Several times every day</c:v>
                </c:pt>
              </c:strCache>
            </c:strRef>
          </c:cat>
          <c:val>
            <c:numRef>
              <c:f>Sheet4!$B$22:$B$26</c:f>
              <c:numCache>
                <c:formatCode>General</c:formatCode>
                <c:ptCount val="5"/>
                <c:pt idx="0">
                  <c:v>2</c:v>
                </c:pt>
                <c:pt idx="1">
                  <c:v>0</c:v>
                </c:pt>
                <c:pt idx="2">
                  <c:v>6</c:v>
                </c:pt>
                <c:pt idx="3">
                  <c:v>1</c:v>
                </c:pt>
                <c:pt idx="4">
                  <c:v>10</c:v>
                </c:pt>
              </c:numCache>
            </c:numRef>
          </c:val>
          <c:extLst>
            <c:ext xmlns:c16="http://schemas.microsoft.com/office/drawing/2014/chart" uri="{C3380CC4-5D6E-409C-BE32-E72D297353CC}">
              <c16:uniqueId val="{00000000-8518-4288-9EB7-568B1650170A}"/>
            </c:ext>
          </c:extLst>
        </c:ser>
        <c:dLbls>
          <c:showLegendKey val="0"/>
          <c:showVal val="0"/>
          <c:showCatName val="0"/>
          <c:showSerName val="0"/>
          <c:showPercent val="0"/>
          <c:showBubbleSize val="0"/>
        </c:dLbls>
        <c:gapWidth val="182"/>
        <c:axId val="1396087088"/>
        <c:axId val="1396080368"/>
      </c:barChart>
      <c:catAx>
        <c:axId val="139608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80368"/>
        <c:crosses val="autoZero"/>
        <c:auto val="1"/>
        <c:lblAlgn val="ctr"/>
        <c:lblOffset val="100"/>
        <c:noMultiLvlLbl val="0"/>
      </c:catAx>
      <c:valAx>
        <c:axId val="139608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8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Sheet4!$C$22</c:f>
              <c:strCache>
                <c:ptCount val="1"/>
                <c:pt idx="0">
                  <c:v>Not at all Useful</c:v>
                </c:pt>
              </c:strCache>
            </c:strRef>
          </c:tx>
          <c:spPr>
            <a:solidFill>
              <a:schemeClr val="accent1"/>
            </a:solidFill>
            <a:ln>
              <a:noFill/>
            </a:ln>
            <a:effectLst/>
          </c:spPr>
          <c:invertIfNegative val="0"/>
          <c:cat>
            <c:strRef>
              <c:f>Sheet4!$D$21:$L$21</c:f>
              <c:strCache>
                <c:ptCount val="9"/>
                <c:pt idx="0">
                  <c:v>Answer questions about course schedules (e.g. lecture times, locations).</c:v>
                </c:pt>
                <c:pt idx="1">
                  <c:v>Provide details on the  assessments for a course</c:v>
                </c:pt>
                <c:pt idx="2">
                  <c:v>Clarify assignment submission deadlines.</c:v>
                </c:pt>
                <c:pt idx="3">
                  <c:v>Give contact information for course lecturers, tutors, or support staff.</c:v>
                </c:pt>
                <c:pt idx="4">
                  <c:v>Explain concepts from lecture materials.</c:v>
                </c:pt>
                <c:pt idx="5">
                  <c:v>Summarise long readings or lecture transcripts.</c:v>
                </c:pt>
                <c:pt idx="6">
                  <c:v>Generate practice questions/quizzes bases on the course content.</c:v>
                </c:pt>
                <c:pt idx="7">
                  <c:v>Provide personalised study recommendations (e.g. suggesting specific readings, videos or exercises).</c:v>
                </c:pt>
                <c:pt idx="8">
                  <c:v>Create a study plan based on the course contents of the week.</c:v>
                </c:pt>
              </c:strCache>
            </c:strRef>
          </c:cat>
          <c:val>
            <c:numRef>
              <c:f>Sheet4!$D$22:$L$22</c:f>
              <c:numCache>
                <c:formatCode>General</c:formatCode>
                <c:ptCount val="9"/>
                <c:pt idx="0">
                  <c:v>3</c:v>
                </c:pt>
                <c:pt idx="1">
                  <c:v>3</c:v>
                </c:pt>
                <c:pt idx="2">
                  <c:v>3</c:v>
                </c:pt>
                <c:pt idx="3">
                  <c:v>3</c:v>
                </c:pt>
                <c:pt idx="4">
                  <c:v>2</c:v>
                </c:pt>
                <c:pt idx="5">
                  <c:v>2</c:v>
                </c:pt>
                <c:pt idx="6">
                  <c:v>1</c:v>
                </c:pt>
                <c:pt idx="7">
                  <c:v>2</c:v>
                </c:pt>
                <c:pt idx="8">
                  <c:v>2</c:v>
                </c:pt>
              </c:numCache>
            </c:numRef>
          </c:val>
          <c:extLst>
            <c:ext xmlns:c16="http://schemas.microsoft.com/office/drawing/2014/chart" uri="{C3380CC4-5D6E-409C-BE32-E72D297353CC}">
              <c16:uniqueId val="{00000000-4158-44B4-86C6-E9E6929011E7}"/>
            </c:ext>
          </c:extLst>
        </c:ser>
        <c:ser>
          <c:idx val="1"/>
          <c:order val="1"/>
          <c:tx>
            <c:strRef>
              <c:f>Sheet4!$C$23</c:f>
              <c:strCache>
                <c:ptCount val="1"/>
                <c:pt idx="0">
                  <c:v>Slightly Useful</c:v>
                </c:pt>
              </c:strCache>
            </c:strRef>
          </c:tx>
          <c:spPr>
            <a:solidFill>
              <a:schemeClr val="accent2"/>
            </a:solidFill>
            <a:ln>
              <a:noFill/>
            </a:ln>
            <a:effectLst/>
          </c:spPr>
          <c:invertIfNegative val="0"/>
          <c:cat>
            <c:strRef>
              <c:f>Sheet4!$D$21:$L$21</c:f>
              <c:strCache>
                <c:ptCount val="9"/>
                <c:pt idx="0">
                  <c:v>Answer questions about course schedules (e.g. lecture times, locations).</c:v>
                </c:pt>
                <c:pt idx="1">
                  <c:v>Provide details on the  assessments for a course</c:v>
                </c:pt>
                <c:pt idx="2">
                  <c:v>Clarify assignment submission deadlines.</c:v>
                </c:pt>
                <c:pt idx="3">
                  <c:v>Give contact information for course lecturers, tutors, or support staff.</c:v>
                </c:pt>
                <c:pt idx="4">
                  <c:v>Explain concepts from lecture materials.</c:v>
                </c:pt>
                <c:pt idx="5">
                  <c:v>Summarise long readings or lecture transcripts.</c:v>
                </c:pt>
                <c:pt idx="6">
                  <c:v>Generate practice questions/quizzes bases on the course content.</c:v>
                </c:pt>
                <c:pt idx="7">
                  <c:v>Provide personalised study recommendations (e.g. suggesting specific readings, videos or exercises).</c:v>
                </c:pt>
                <c:pt idx="8">
                  <c:v>Create a study plan based on the course contents of the week.</c:v>
                </c:pt>
              </c:strCache>
            </c:strRef>
          </c:cat>
          <c:val>
            <c:numRef>
              <c:f>Sheet4!$D$23:$L$23</c:f>
              <c:numCache>
                <c:formatCode>General</c:formatCode>
                <c:ptCount val="9"/>
                <c:pt idx="0">
                  <c:v>2</c:v>
                </c:pt>
                <c:pt idx="1">
                  <c:v>0</c:v>
                </c:pt>
                <c:pt idx="2">
                  <c:v>3</c:v>
                </c:pt>
                <c:pt idx="3">
                  <c:v>3</c:v>
                </c:pt>
                <c:pt idx="4">
                  <c:v>2</c:v>
                </c:pt>
                <c:pt idx="5">
                  <c:v>2</c:v>
                </c:pt>
                <c:pt idx="6">
                  <c:v>1</c:v>
                </c:pt>
                <c:pt idx="7">
                  <c:v>0</c:v>
                </c:pt>
                <c:pt idx="8">
                  <c:v>0</c:v>
                </c:pt>
              </c:numCache>
            </c:numRef>
          </c:val>
          <c:extLst>
            <c:ext xmlns:c16="http://schemas.microsoft.com/office/drawing/2014/chart" uri="{C3380CC4-5D6E-409C-BE32-E72D297353CC}">
              <c16:uniqueId val="{00000001-4158-44B4-86C6-E9E6929011E7}"/>
            </c:ext>
          </c:extLst>
        </c:ser>
        <c:ser>
          <c:idx val="2"/>
          <c:order val="2"/>
          <c:tx>
            <c:strRef>
              <c:f>Sheet4!$C$24</c:f>
              <c:strCache>
                <c:ptCount val="1"/>
                <c:pt idx="0">
                  <c:v>Moderately Useful</c:v>
                </c:pt>
              </c:strCache>
            </c:strRef>
          </c:tx>
          <c:spPr>
            <a:solidFill>
              <a:schemeClr val="accent3"/>
            </a:solidFill>
            <a:ln>
              <a:noFill/>
            </a:ln>
            <a:effectLst/>
          </c:spPr>
          <c:invertIfNegative val="0"/>
          <c:cat>
            <c:strRef>
              <c:f>Sheet4!$D$21:$L$21</c:f>
              <c:strCache>
                <c:ptCount val="9"/>
                <c:pt idx="0">
                  <c:v>Answer questions about course schedules (e.g. lecture times, locations).</c:v>
                </c:pt>
                <c:pt idx="1">
                  <c:v>Provide details on the  assessments for a course</c:v>
                </c:pt>
                <c:pt idx="2">
                  <c:v>Clarify assignment submission deadlines.</c:v>
                </c:pt>
                <c:pt idx="3">
                  <c:v>Give contact information for course lecturers, tutors, or support staff.</c:v>
                </c:pt>
                <c:pt idx="4">
                  <c:v>Explain concepts from lecture materials.</c:v>
                </c:pt>
                <c:pt idx="5">
                  <c:v>Summarise long readings or lecture transcripts.</c:v>
                </c:pt>
                <c:pt idx="6">
                  <c:v>Generate practice questions/quizzes bases on the course content.</c:v>
                </c:pt>
                <c:pt idx="7">
                  <c:v>Provide personalised study recommendations (e.g. suggesting specific readings, videos or exercises).</c:v>
                </c:pt>
                <c:pt idx="8">
                  <c:v>Create a study plan based on the course contents of the week.</c:v>
                </c:pt>
              </c:strCache>
            </c:strRef>
          </c:cat>
          <c:val>
            <c:numRef>
              <c:f>Sheet4!$D$24:$L$24</c:f>
              <c:numCache>
                <c:formatCode>General</c:formatCode>
                <c:ptCount val="9"/>
                <c:pt idx="0">
                  <c:v>5</c:v>
                </c:pt>
                <c:pt idx="1">
                  <c:v>3</c:v>
                </c:pt>
                <c:pt idx="2">
                  <c:v>2</c:v>
                </c:pt>
                <c:pt idx="3">
                  <c:v>4</c:v>
                </c:pt>
                <c:pt idx="4">
                  <c:v>1</c:v>
                </c:pt>
                <c:pt idx="5">
                  <c:v>3</c:v>
                </c:pt>
                <c:pt idx="6">
                  <c:v>1</c:v>
                </c:pt>
                <c:pt idx="7">
                  <c:v>3</c:v>
                </c:pt>
                <c:pt idx="8">
                  <c:v>4</c:v>
                </c:pt>
              </c:numCache>
            </c:numRef>
          </c:val>
          <c:extLst>
            <c:ext xmlns:c16="http://schemas.microsoft.com/office/drawing/2014/chart" uri="{C3380CC4-5D6E-409C-BE32-E72D297353CC}">
              <c16:uniqueId val="{00000002-4158-44B4-86C6-E9E6929011E7}"/>
            </c:ext>
          </c:extLst>
        </c:ser>
        <c:ser>
          <c:idx val="3"/>
          <c:order val="3"/>
          <c:tx>
            <c:strRef>
              <c:f>Sheet4!$C$25</c:f>
              <c:strCache>
                <c:ptCount val="1"/>
                <c:pt idx="0">
                  <c:v>Very Useful</c:v>
                </c:pt>
              </c:strCache>
            </c:strRef>
          </c:tx>
          <c:spPr>
            <a:solidFill>
              <a:schemeClr val="accent4"/>
            </a:solidFill>
            <a:ln>
              <a:noFill/>
            </a:ln>
            <a:effectLst/>
          </c:spPr>
          <c:invertIfNegative val="0"/>
          <c:cat>
            <c:strRef>
              <c:f>Sheet4!$D$21:$L$21</c:f>
              <c:strCache>
                <c:ptCount val="9"/>
                <c:pt idx="0">
                  <c:v>Answer questions about course schedules (e.g. lecture times, locations).</c:v>
                </c:pt>
                <c:pt idx="1">
                  <c:v>Provide details on the  assessments for a course</c:v>
                </c:pt>
                <c:pt idx="2">
                  <c:v>Clarify assignment submission deadlines.</c:v>
                </c:pt>
                <c:pt idx="3">
                  <c:v>Give contact information for course lecturers, tutors, or support staff.</c:v>
                </c:pt>
                <c:pt idx="4">
                  <c:v>Explain concepts from lecture materials.</c:v>
                </c:pt>
                <c:pt idx="5">
                  <c:v>Summarise long readings or lecture transcripts.</c:v>
                </c:pt>
                <c:pt idx="6">
                  <c:v>Generate practice questions/quizzes bases on the course content.</c:v>
                </c:pt>
                <c:pt idx="7">
                  <c:v>Provide personalised study recommendations (e.g. suggesting specific readings, videos or exercises).</c:v>
                </c:pt>
                <c:pt idx="8">
                  <c:v>Create a study plan based on the course contents of the week.</c:v>
                </c:pt>
              </c:strCache>
            </c:strRef>
          </c:cat>
          <c:val>
            <c:numRef>
              <c:f>Sheet4!$D$25:$L$25</c:f>
              <c:numCache>
                <c:formatCode>General</c:formatCode>
                <c:ptCount val="9"/>
                <c:pt idx="0">
                  <c:v>5</c:v>
                </c:pt>
                <c:pt idx="1">
                  <c:v>7</c:v>
                </c:pt>
                <c:pt idx="2">
                  <c:v>8</c:v>
                </c:pt>
                <c:pt idx="3">
                  <c:v>4</c:v>
                </c:pt>
                <c:pt idx="4">
                  <c:v>3</c:v>
                </c:pt>
                <c:pt idx="5">
                  <c:v>3</c:v>
                </c:pt>
                <c:pt idx="6">
                  <c:v>1</c:v>
                </c:pt>
                <c:pt idx="7">
                  <c:v>2</c:v>
                </c:pt>
                <c:pt idx="8">
                  <c:v>3</c:v>
                </c:pt>
              </c:numCache>
            </c:numRef>
          </c:val>
          <c:extLst>
            <c:ext xmlns:c16="http://schemas.microsoft.com/office/drawing/2014/chart" uri="{C3380CC4-5D6E-409C-BE32-E72D297353CC}">
              <c16:uniqueId val="{00000003-4158-44B4-86C6-E9E6929011E7}"/>
            </c:ext>
          </c:extLst>
        </c:ser>
        <c:ser>
          <c:idx val="4"/>
          <c:order val="4"/>
          <c:tx>
            <c:strRef>
              <c:f>Sheet4!$C$26</c:f>
              <c:strCache>
                <c:ptCount val="1"/>
                <c:pt idx="0">
                  <c:v>Extremely Useful</c:v>
                </c:pt>
              </c:strCache>
            </c:strRef>
          </c:tx>
          <c:spPr>
            <a:solidFill>
              <a:schemeClr val="accent5"/>
            </a:solidFill>
            <a:ln>
              <a:noFill/>
            </a:ln>
            <a:effectLst/>
          </c:spPr>
          <c:invertIfNegative val="0"/>
          <c:cat>
            <c:strRef>
              <c:f>Sheet4!$D$21:$L$21</c:f>
              <c:strCache>
                <c:ptCount val="9"/>
                <c:pt idx="0">
                  <c:v>Answer questions about course schedules (e.g. lecture times, locations).</c:v>
                </c:pt>
                <c:pt idx="1">
                  <c:v>Provide details on the  assessments for a course</c:v>
                </c:pt>
                <c:pt idx="2">
                  <c:v>Clarify assignment submission deadlines.</c:v>
                </c:pt>
                <c:pt idx="3">
                  <c:v>Give contact information for course lecturers, tutors, or support staff.</c:v>
                </c:pt>
                <c:pt idx="4">
                  <c:v>Explain concepts from lecture materials.</c:v>
                </c:pt>
                <c:pt idx="5">
                  <c:v>Summarise long readings or lecture transcripts.</c:v>
                </c:pt>
                <c:pt idx="6">
                  <c:v>Generate practice questions/quizzes bases on the course content.</c:v>
                </c:pt>
                <c:pt idx="7">
                  <c:v>Provide personalised study recommendations (e.g. suggesting specific readings, videos or exercises).</c:v>
                </c:pt>
                <c:pt idx="8">
                  <c:v>Create a study plan based on the course contents of the week.</c:v>
                </c:pt>
              </c:strCache>
            </c:strRef>
          </c:cat>
          <c:val>
            <c:numRef>
              <c:f>Sheet4!$D$26:$L$26</c:f>
              <c:numCache>
                <c:formatCode>General</c:formatCode>
                <c:ptCount val="9"/>
                <c:pt idx="0">
                  <c:v>4</c:v>
                </c:pt>
                <c:pt idx="1">
                  <c:v>6</c:v>
                </c:pt>
                <c:pt idx="2">
                  <c:v>3</c:v>
                </c:pt>
                <c:pt idx="3">
                  <c:v>5</c:v>
                </c:pt>
                <c:pt idx="4">
                  <c:v>11</c:v>
                </c:pt>
                <c:pt idx="5">
                  <c:v>9</c:v>
                </c:pt>
                <c:pt idx="6">
                  <c:v>15</c:v>
                </c:pt>
                <c:pt idx="7">
                  <c:v>12</c:v>
                </c:pt>
                <c:pt idx="8">
                  <c:v>10</c:v>
                </c:pt>
              </c:numCache>
            </c:numRef>
          </c:val>
          <c:extLst>
            <c:ext xmlns:c16="http://schemas.microsoft.com/office/drawing/2014/chart" uri="{C3380CC4-5D6E-409C-BE32-E72D297353CC}">
              <c16:uniqueId val="{00000004-4158-44B4-86C6-E9E6929011E7}"/>
            </c:ext>
          </c:extLst>
        </c:ser>
        <c:dLbls>
          <c:showLegendKey val="0"/>
          <c:showVal val="0"/>
          <c:showCatName val="0"/>
          <c:showSerName val="0"/>
          <c:showPercent val="0"/>
          <c:showBubbleSize val="0"/>
        </c:dLbls>
        <c:gapWidth val="150"/>
        <c:overlap val="100"/>
        <c:axId val="768587520"/>
        <c:axId val="768589920"/>
      </c:barChart>
      <c:catAx>
        <c:axId val="76858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89920"/>
        <c:crosses val="autoZero"/>
        <c:auto val="1"/>
        <c:lblAlgn val="ctr"/>
        <c:lblOffset val="100"/>
        <c:noMultiLvlLbl val="0"/>
      </c:catAx>
      <c:valAx>
        <c:axId val="768589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8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Sheet4!$B$27</c:f>
              <c:strCache>
                <c:ptCount val="1"/>
                <c:pt idx="0">
                  <c:v>How would you like to interact with the "Learning Buddy"? (Please choose all that apply)</c:v>
                </c:pt>
              </c:strCache>
            </c:strRef>
          </c:tx>
          <c:spPr>
            <a:solidFill>
              <a:schemeClr val="accent1"/>
            </a:solidFill>
            <a:ln>
              <a:noFill/>
            </a:ln>
            <a:effectLst/>
          </c:spPr>
          <c:invertIfNegative val="0"/>
          <c:cat>
            <c:strRef>
              <c:f>Sheet4!$A$28:$A$31</c:f>
              <c:strCache>
                <c:ptCount val="4"/>
                <c:pt idx="0">
                  <c:v>Text-based chat</c:v>
                </c:pt>
                <c:pt idx="1">
                  <c:v>Voice conversation</c:v>
                </c:pt>
                <c:pt idx="2">
                  <c:v>Through a dedicated application</c:v>
                </c:pt>
                <c:pt idx="3">
                  <c:v>Integrated into Canvas</c:v>
                </c:pt>
              </c:strCache>
            </c:strRef>
          </c:cat>
          <c:val>
            <c:numRef>
              <c:f>Sheet4!$B$28:$B$31</c:f>
              <c:numCache>
                <c:formatCode>General</c:formatCode>
                <c:ptCount val="4"/>
                <c:pt idx="0">
                  <c:v>17</c:v>
                </c:pt>
                <c:pt idx="1">
                  <c:v>7</c:v>
                </c:pt>
                <c:pt idx="2">
                  <c:v>5</c:v>
                </c:pt>
                <c:pt idx="3">
                  <c:v>12</c:v>
                </c:pt>
              </c:numCache>
            </c:numRef>
          </c:val>
          <c:extLst>
            <c:ext xmlns:c16="http://schemas.microsoft.com/office/drawing/2014/chart" uri="{C3380CC4-5D6E-409C-BE32-E72D297353CC}">
              <c16:uniqueId val="{00000000-FC93-4EFC-9FB1-B1EB53511D8A}"/>
            </c:ext>
          </c:extLst>
        </c:ser>
        <c:dLbls>
          <c:showLegendKey val="0"/>
          <c:showVal val="0"/>
          <c:showCatName val="0"/>
          <c:showSerName val="0"/>
          <c:showPercent val="0"/>
          <c:showBubbleSize val="0"/>
        </c:dLbls>
        <c:gapWidth val="182"/>
        <c:axId val="1773587664"/>
        <c:axId val="1773580464"/>
      </c:barChart>
      <c:catAx>
        <c:axId val="177358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80464"/>
        <c:crosses val="autoZero"/>
        <c:auto val="1"/>
        <c:lblAlgn val="ctr"/>
        <c:lblOffset val="100"/>
        <c:noMultiLvlLbl val="0"/>
      </c:catAx>
      <c:valAx>
        <c:axId val="177358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8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Sheet4!$D$27</c:f>
              <c:strCache>
                <c:ptCount val="1"/>
                <c:pt idx="0">
                  <c:v>Would you prefer the AI to have a more formal or informal tone?</c:v>
                </c:pt>
              </c:strCache>
            </c:strRef>
          </c:tx>
          <c:spPr>
            <a:solidFill>
              <a:schemeClr val="accent1"/>
            </a:solidFill>
            <a:ln>
              <a:noFill/>
            </a:ln>
            <a:effectLst/>
          </c:spPr>
          <c:invertIfNegative val="0"/>
          <c:cat>
            <c:strRef>
              <c:f>Sheet4!$C$28:$C$29</c:f>
              <c:strCache>
                <c:ptCount val="2"/>
                <c:pt idx="0">
                  <c:v>Formal</c:v>
                </c:pt>
                <c:pt idx="1">
                  <c:v>Infromal</c:v>
                </c:pt>
              </c:strCache>
            </c:strRef>
          </c:cat>
          <c:val>
            <c:numRef>
              <c:f>Sheet4!$D$28:$D$29</c:f>
              <c:numCache>
                <c:formatCode>General</c:formatCode>
                <c:ptCount val="2"/>
                <c:pt idx="0">
                  <c:v>13</c:v>
                </c:pt>
                <c:pt idx="1">
                  <c:v>6</c:v>
                </c:pt>
              </c:numCache>
            </c:numRef>
          </c:val>
          <c:extLst>
            <c:ext xmlns:c16="http://schemas.microsoft.com/office/drawing/2014/chart" uri="{C3380CC4-5D6E-409C-BE32-E72D297353CC}">
              <c16:uniqueId val="{00000000-DBEA-476C-95B4-557C820E87CF}"/>
            </c:ext>
          </c:extLst>
        </c:ser>
        <c:dLbls>
          <c:showLegendKey val="0"/>
          <c:showVal val="0"/>
          <c:showCatName val="0"/>
          <c:showSerName val="0"/>
          <c:showPercent val="0"/>
          <c:showBubbleSize val="0"/>
        </c:dLbls>
        <c:gapWidth val="182"/>
        <c:axId val="1778436288"/>
        <c:axId val="1778426688"/>
      </c:barChart>
      <c:catAx>
        <c:axId val="177843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426688"/>
        <c:crosses val="autoZero"/>
        <c:auto val="1"/>
        <c:lblAlgn val="ctr"/>
        <c:lblOffset val="100"/>
        <c:noMultiLvlLbl val="0"/>
      </c:catAx>
      <c:valAx>
        <c:axId val="177842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436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Sheet4!$B$33</c:f>
              <c:strCache>
                <c:ptCount val="1"/>
                <c:pt idx="0">
                  <c:v>How would you feel about the "Learning Buddy" tracking your academic and learning progress (e.g. grades, areas of difficulty) in order to personalise its responses to you?</c:v>
                </c:pt>
              </c:strCache>
            </c:strRef>
          </c:tx>
          <c:spPr>
            <a:solidFill>
              <a:schemeClr val="accent1"/>
            </a:solidFill>
            <a:ln>
              <a:noFill/>
            </a:ln>
            <a:effectLst/>
          </c:spPr>
          <c:invertIfNegative val="0"/>
          <c:cat>
            <c:strRef>
              <c:f>Sheet4!$A$34:$A$38</c:f>
              <c:strCache>
                <c:ptCount val="5"/>
                <c:pt idx="0">
                  <c:v>Very Negative</c:v>
                </c:pt>
                <c:pt idx="1">
                  <c:v>Negative</c:v>
                </c:pt>
                <c:pt idx="2">
                  <c:v>Neutral</c:v>
                </c:pt>
                <c:pt idx="3">
                  <c:v>Positive</c:v>
                </c:pt>
                <c:pt idx="4">
                  <c:v>Very Positive</c:v>
                </c:pt>
              </c:strCache>
            </c:strRef>
          </c:cat>
          <c:val>
            <c:numRef>
              <c:f>Sheet4!$B$34:$B$38</c:f>
              <c:numCache>
                <c:formatCode>General</c:formatCode>
                <c:ptCount val="5"/>
                <c:pt idx="0">
                  <c:v>3</c:v>
                </c:pt>
                <c:pt idx="1">
                  <c:v>1</c:v>
                </c:pt>
                <c:pt idx="2">
                  <c:v>2</c:v>
                </c:pt>
                <c:pt idx="3">
                  <c:v>8</c:v>
                </c:pt>
                <c:pt idx="4">
                  <c:v>5</c:v>
                </c:pt>
              </c:numCache>
            </c:numRef>
          </c:val>
          <c:extLst>
            <c:ext xmlns:c16="http://schemas.microsoft.com/office/drawing/2014/chart" uri="{C3380CC4-5D6E-409C-BE32-E72D297353CC}">
              <c16:uniqueId val="{00000000-87E8-43D1-ADA3-0F70571660EA}"/>
            </c:ext>
          </c:extLst>
        </c:ser>
        <c:dLbls>
          <c:showLegendKey val="0"/>
          <c:showVal val="0"/>
          <c:showCatName val="0"/>
          <c:showSerName val="0"/>
          <c:showPercent val="0"/>
          <c:showBubbleSize val="0"/>
        </c:dLbls>
        <c:gapWidth val="182"/>
        <c:axId val="1774853680"/>
        <c:axId val="1774854160"/>
      </c:barChart>
      <c:catAx>
        <c:axId val="177485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54160"/>
        <c:crosses val="autoZero"/>
        <c:auto val="1"/>
        <c:lblAlgn val="ctr"/>
        <c:lblOffset val="100"/>
        <c:noMultiLvlLbl val="0"/>
      </c:catAx>
      <c:valAx>
        <c:axId val="177485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853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54D79F50-3F2B-402B-9379-E43AF6009AE8}">
          <cx:tx>
            <cx:txData>
              <cx:f>_xlchart.v2.1</cx:f>
              <cx:v>What concerns (if any) do you have about using an AI "Learning Buddy"?</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8697</xdr:rowOff>
    </xdr:from>
    <xdr:to>
      <xdr:col>6</xdr:col>
      <xdr:colOff>4004452</xdr:colOff>
      <xdr:row>44</xdr:row>
      <xdr:rowOff>0</xdr:rowOff>
    </xdr:to>
    <xdr:graphicFrame macro="">
      <xdr:nvGraphicFramePr>
        <xdr:cNvPr id="7" name="Chart 6">
          <a:extLst>
            <a:ext uri="{FF2B5EF4-FFF2-40B4-BE49-F238E27FC236}">
              <a16:creationId xmlns:a16="http://schemas.microsoft.com/office/drawing/2014/main" id="{3ADC3424-0CC0-44FF-915A-84DD2E746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8697</xdr:rowOff>
    </xdr:from>
    <xdr:to>
      <xdr:col>16</xdr:col>
      <xdr:colOff>0</xdr:colOff>
      <xdr:row>44</xdr:row>
      <xdr:rowOff>8698</xdr:rowOff>
    </xdr:to>
    <xdr:graphicFrame macro="">
      <xdr:nvGraphicFramePr>
        <xdr:cNvPr id="8" name="Chart 7">
          <a:extLst>
            <a:ext uri="{FF2B5EF4-FFF2-40B4-BE49-F238E27FC236}">
              <a16:creationId xmlns:a16="http://schemas.microsoft.com/office/drawing/2014/main" id="{B18F3A24-2D95-4F4D-85BB-68A80409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5791475</xdr:colOff>
      <xdr:row>21</xdr:row>
      <xdr:rowOff>4</xdr:rowOff>
    </xdr:from>
    <xdr:to>
      <xdr:col>19</xdr:col>
      <xdr:colOff>-1</xdr:colOff>
      <xdr:row>43</xdr:row>
      <xdr:rowOff>165651</xdr:rowOff>
    </xdr:to>
    <xdr:graphicFrame macro="">
      <xdr:nvGraphicFramePr>
        <xdr:cNvPr id="9" name="Chart 8">
          <a:extLst>
            <a:ext uri="{FF2B5EF4-FFF2-40B4-BE49-F238E27FC236}">
              <a16:creationId xmlns:a16="http://schemas.microsoft.com/office/drawing/2014/main" id="{6D9B3E57-B3B9-4537-B71F-308B61D5A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14557</xdr:colOff>
      <xdr:row>21</xdr:row>
      <xdr:rowOff>0</xdr:rowOff>
    </xdr:from>
    <xdr:to>
      <xdr:col>20</xdr:col>
      <xdr:colOff>0</xdr:colOff>
      <xdr:row>43</xdr:row>
      <xdr:rowOff>179876</xdr:rowOff>
    </xdr:to>
    <xdr:graphicFrame macro="">
      <xdr:nvGraphicFramePr>
        <xdr:cNvPr id="10" name="Chart 9">
          <a:extLst>
            <a:ext uri="{FF2B5EF4-FFF2-40B4-BE49-F238E27FC236}">
              <a16:creationId xmlns:a16="http://schemas.microsoft.com/office/drawing/2014/main" id="{9A0B47AF-F83D-4B7E-B59B-13B389FF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21</xdr:row>
      <xdr:rowOff>410</xdr:rowOff>
    </xdr:from>
    <xdr:to>
      <xdr:col>20</xdr:col>
      <xdr:colOff>6465000</xdr:colOff>
      <xdr:row>43</xdr:row>
      <xdr:rowOff>175000</xdr:rowOff>
    </xdr:to>
    <xdr:graphicFrame macro="">
      <xdr:nvGraphicFramePr>
        <xdr:cNvPr id="11" name="Chart 10">
          <a:extLst>
            <a:ext uri="{FF2B5EF4-FFF2-40B4-BE49-F238E27FC236}">
              <a16:creationId xmlns:a16="http://schemas.microsoft.com/office/drawing/2014/main" id="{606A4666-9F1F-460D-A7DF-9F232C3A4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xdr:colOff>
      <xdr:row>21</xdr:row>
      <xdr:rowOff>8</xdr:rowOff>
    </xdr:from>
    <xdr:to>
      <xdr:col>21</xdr:col>
      <xdr:colOff>4734484</xdr:colOff>
      <xdr:row>43</xdr:row>
      <xdr:rowOff>177426</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F41B1F40-4D15-479C-9554-5E8D79EB17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9037573" y="12877434"/>
              <a:ext cx="4734485" cy="42862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21" totalsRowCount="1" dataDxfId="42">
  <autoFilter ref="A1:V20" xr:uid="{00000000-0009-0000-0100-000001000000}"/>
  <tableColumns count="22">
    <tableColumn id="1" xr3:uid="{00000000-0010-0000-0000-000001000000}" name="ID" dataDxfId="41" totalsRowDxfId="19"/>
    <tableColumn id="2" xr3:uid="{00000000-0010-0000-0000-000002000000}" name="Start time" dataDxfId="40" totalsRowDxfId="18"/>
    <tableColumn id="3" xr3:uid="{00000000-0010-0000-0000-000003000000}" name="Completion time" dataDxfId="39" totalsRowDxfId="17"/>
    <tableColumn id="4" xr3:uid="{00000000-0010-0000-0000-000004000000}" name="Email" dataDxfId="38" totalsRowDxfId="16"/>
    <tableColumn id="5" xr3:uid="{00000000-0010-0000-0000-000005000000}" name="Name" dataDxfId="37" totalsRowDxfId="15"/>
    <tableColumn id="6" xr3:uid="{00000000-0010-0000-0000-000006000000}" name="Last modified time" dataDxfId="36" totalsRowDxfId="14"/>
    <tableColumn id="7" xr3:uid="{00000000-0010-0000-0000-000007000000}" name="I use AI systems such as Co-Pilot, Chat-GPT, Gemini, Grok, etc " dataDxfId="21"/>
    <tableColumn id="8" xr3:uid="{00000000-0010-0000-0000-000008000000}" name="Answer questions about course schedules (e.g. lecture times, locations)." dataDxfId="20"/>
    <tableColumn id="9" xr3:uid="{00000000-0010-0000-0000-000009000000}" name="Provide details on the  assessments for a course" dataDxfId="35" totalsRowDxfId="13"/>
    <tableColumn id="10" xr3:uid="{00000000-0010-0000-0000-00000A000000}" name="Clarify assignment submission deadlines." dataDxfId="34" totalsRowDxfId="12"/>
    <tableColumn id="11" xr3:uid="{00000000-0010-0000-0000-00000B000000}" name="Give contact information for course lecturers, tutors, or support staff." dataDxfId="33" totalsRowDxfId="11"/>
    <tableColumn id="12" xr3:uid="{00000000-0010-0000-0000-00000C000000}" name="Explain concepts from lecture materials." dataDxfId="32" totalsRowDxfId="10"/>
    <tableColumn id="13" xr3:uid="{00000000-0010-0000-0000-00000D000000}" name="Summarise long readings or lecture transcripts." dataDxfId="31" totalsRowDxfId="9"/>
    <tableColumn id="14" xr3:uid="{00000000-0010-0000-0000-00000E000000}" name="Generate practice questions/quizzes bases on the course content." dataDxfId="30" totalsRowDxfId="8"/>
    <tableColumn id="15" xr3:uid="{00000000-0010-0000-0000-00000F000000}" name="Provide personalised study recommendations (e.g. suggesting specific readings, videos or exercises)." dataDxfId="29" totalsRowDxfId="7"/>
    <tableColumn id="16" xr3:uid="{00000000-0010-0000-0000-000010000000}" name="Create a study plan based on the course contents of the week." dataDxfId="28" totalsRowDxfId="6"/>
    <tableColumn id="17" xr3:uid="{00000000-0010-0000-0000-000011000000}" name="Please tell us about other features that would be useful to you in a &quot;Learning Buddy&quot; AI assistant" dataDxfId="27" totalsRowDxfId="5"/>
    <tableColumn id="18" xr3:uid="{00000000-0010-0000-0000-000012000000}" name="Provide one or more examples of questions that you would like to ask a &quot;Learning Buddy&quot;" dataDxfId="26" totalsRowDxfId="4"/>
    <tableColumn id="19" xr3:uid="{00000000-0010-0000-0000-000013000000}" name="How would you like to interact with the &quot;Learning Buddy&quot;? (Please choose all that apply)" dataDxfId="25" totalsRowDxfId="3"/>
    <tableColumn id="20" xr3:uid="{00000000-0010-0000-0000-000014000000}" name="Would you prefer the AI to have a more formal or informal tone?" dataDxfId="24" totalsRowDxfId="2"/>
    <tableColumn id="21" xr3:uid="{00000000-0010-0000-0000-000015000000}" name="How would you feel about the &quot;Learning Buddy&quot; tracking your academic and learning progress (e.g. grades, areas of difficulty) in order to personalise its responses to you?" dataDxfId="23" totalsRowDxfId="1"/>
    <tableColumn id="22" xr3:uid="{00000000-0010-0000-0000-000016000000}" name="What concerns (if any) do you have about using an AI &quot;Learning Buddy&quot;?" dataDxfId="22"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
  <sheetViews>
    <sheetView tabSelected="1" zoomScale="85" zoomScaleNormal="85" workbookViewId="0">
      <selection activeCell="F3" sqref="F3"/>
    </sheetView>
  </sheetViews>
  <sheetFormatPr defaultRowHeight="14.5" x14ac:dyDescent="0.35"/>
  <cols>
    <col min="1" max="1" width="5.453125" bestFit="1" customWidth="1"/>
    <col min="2" max="2" width="15.81640625" bestFit="1" customWidth="1"/>
    <col min="3" max="3" width="17.90625" bestFit="1" customWidth="1"/>
    <col min="4" max="4" width="10.6328125" bestFit="1" customWidth="1"/>
    <col min="5" max="5" width="8.6328125" bestFit="1" customWidth="1"/>
    <col min="6" max="6" width="19.54296875" bestFit="1" customWidth="1"/>
    <col min="7" max="7" width="57.36328125" customWidth="1"/>
    <col min="8" max="8" width="66.6328125" bestFit="1" customWidth="1"/>
    <col min="9" max="9" width="45.54296875" bestFit="1" customWidth="1"/>
    <col min="10" max="10" width="39.08984375" bestFit="1" customWidth="1"/>
    <col min="11" max="11" width="65" bestFit="1" customWidth="1"/>
    <col min="12" max="12" width="38.81640625" bestFit="1" customWidth="1"/>
    <col min="13" max="13" width="45.1796875" bestFit="1" customWidth="1"/>
    <col min="14" max="14" width="61.26953125" bestFit="1" customWidth="1"/>
    <col min="15" max="15" width="91.26953125" bestFit="1" customWidth="1"/>
    <col min="16" max="16" width="58.453125" bestFit="1" customWidth="1"/>
    <col min="17" max="17" width="88.26953125" customWidth="1"/>
    <col min="18" max="18" width="82.90625" bestFit="1" customWidth="1"/>
    <col min="19" max="19" width="94.7265625" bestFit="1" customWidth="1"/>
    <col min="20" max="20" width="61.26953125" bestFit="1" customWidth="1"/>
    <col min="21" max="21" width="92.7265625" customWidth="1"/>
    <col min="22" max="22" width="67.81640625" bestFit="1" customWidth="1"/>
  </cols>
  <sheetData>
    <row r="1" spans="1:2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84</v>
      </c>
      <c r="V1" t="s">
        <v>20</v>
      </c>
    </row>
    <row r="2" spans="1:22" ht="29" x14ac:dyDescent="0.35">
      <c r="A2" s="1">
        <v>1</v>
      </c>
      <c r="B2" s="2">
        <v>45873.641620370399</v>
      </c>
      <c r="C2" s="2">
        <v>45873.643923611096</v>
      </c>
      <c r="D2" s="1" t="s">
        <v>21</v>
      </c>
      <c r="E2" s="1"/>
      <c r="F2" s="2"/>
      <c r="G2" s="1" t="s">
        <v>22</v>
      </c>
      <c r="H2" s="1" t="s">
        <v>23</v>
      </c>
      <c r="I2" s="1" t="s">
        <v>23</v>
      </c>
      <c r="J2" s="1" t="s">
        <v>23</v>
      </c>
      <c r="K2" s="1" t="s">
        <v>23</v>
      </c>
      <c r="L2" s="1" t="s">
        <v>24</v>
      </c>
      <c r="M2" s="1" t="s">
        <v>24</v>
      </c>
      <c r="N2" s="1" t="s">
        <v>25</v>
      </c>
      <c r="O2" s="1" t="s">
        <v>26</v>
      </c>
      <c r="P2" s="1" t="s">
        <v>26</v>
      </c>
      <c r="Q2" s="1"/>
      <c r="R2" s="1" t="s">
        <v>27</v>
      </c>
      <c r="S2" s="1" t="s">
        <v>28</v>
      </c>
      <c r="T2" s="1" t="s">
        <v>29</v>
      </c>
      <c r="U2" s="1" t="s">
        <v>30</v>
      </c>
      <c r="V2" s="1" t="s">
        <v>31</v>
      </c>
    </row>
    <row r="3" spans="1:22" ht="43.5" x14ac:dyDescent="0.35">
      <c r="A3" s="1">
        <v>2</v>
      </c>
      <c r="B3" s="2">
        <v>45873.641261574099</v>
      </c>
      <c r="C3" s="2">
        <v>45873.645682870403</v>
      </c>
      <c r="D3" s="1" t="s">
        <v>21</v>
      </c>
      <c r="E3" s="1"/>
      <c r="F3" s="2"/>
      <c r="G3" s="1" t="s">
        <v>32</v>
      </c>
      <c r="H3" s="1" t="s">
        <v>24</v>
      </c>
      <c r="I3" s="1" t="s">
        <v>33</v>
      </c>
      <c r="J3" s="1" t="s">
        <v>24</v>
      </c>
      <c r="K3" s="1" t="s">
        <v>24</v>
      </c>
      <c r="L3" s="1" t="s">
        <v>33</v>
      </c>
      <c r="M3" s="1" t="s">
        <v>33</v>
      </c>
      <c r="N3" s="1" t="s">
        <v>25</v>
      </c>
      <c r="O3" s="1" t="s">
        <v>26</v>
      </c>
      <c r="P3" s="1" t="s">
        <v>33</v>
      </c>
      <c r="Q3" s="1" t="s">
        <v>34</v>
      </c>
      <c r="R3" s="1" t="s">
        <v>35</v>
      </c>
      <c r="S3" s="1" t="s">
        <v>36</v>
      </c>
      <c r="T3" s="1" t="s">
        <v>29</v>
      </c>
      <c r="U3" s="1" t="s">
        <v>37</v>
      </c>
      <c r="V3" s="1" t="s">
        <v>38</v>
      </c>
    </row>
    <row r="4" spans="1:22" ht="72.5" x14ac:dyDescent="0.35">
      <c r="A4" s="1">
        <v>3</v>
      </c>
      <c r="B4" s="2">
        <v>45873.663356481498</v>
      </c>
      <c r="C4" s="2">
        <v>45873.672743055598</v>
      </c>
      <c r="D4" s="1" t="s">
        <v>21</v>
      </c>
      <c r="E4" s="1"/>
      <c r="F4" s="2"/>
      <c r="G4" s="1" t="s">
        <v>32</v>
      </c>
      <c r="H4" s="1" t="s">
        <v>25</v>
      </c>
      <c r="I4" s="1" t="s">
        <v>33</v>
      </c>
      <c r="J4" s="1" t="s">
        <v>33</v>
      </c>
      <c r="K4" s="1" t="s">
        <v>26</v>
      </c>
      <c r="L4" s="1" t="s">
        <v>25</v>
      </c>
      <c r="M4" s="1" t="s">
        <v>25</v>
      </c>
      <c r="N4" s="1" t="s">
        <v>25</v>
      </c>
      <c r="O4" s="1" t="s">
        <v>25</v>
      </c>
      <c r="P4" s="1" t="s">
        <v>25</v>
      </c>
      <c r="Q4" s="1" t="s">
        <v>39</v>
      </c>
      <c r="R4" s="1" t="s">
        <v>40</v>
      </c>
      <c r="S4" s="1" t="s">
        <v>41</v>
      </c>
      <c r="T4" s="1" t="s">
        <v>29</v>
      </c>
      <c r="U4" s="1" t="s">
        <v>42</v>
      </c>
      <c r="V4" s="1" t="s">
        <v>43</v>
      </c>
    </row>
    <row r="5" spans="1:22" ht="43.5" x14ac:dyDescent="0.35">
      <c r="A5" s="1">
        <v>4</v>
      </c>
      <c r="B5" s="2">
        <v>45873.674178240697</v>
      </c>
      <c r="C5" s="2">
        <v>45873.675115740698</v>
      </c>
      <c r="D5" s="1" t="s">
        <v>21</v>
      </c>
      <c r="E5" s="1"/>
      <c r="F5" s="2"/>
      <c r="G5" s="1" t="s">
        <v>22</v>
      </c>
      <c r="H5" s="1" t="s">
        <v>33</v>
      </c>
      <c r="I5" s="1" t="s">
        <v>26</v>
      </c>
      <c r="J5" s="1" t="s">
        <v>26</v>
      </c>
      <c r="K5" s="1" t="s">
        <v>25</v>
      </c>
      <c r="L5" s="1" t="s">
        <v>24</v>
      </c>
      <c r="M5" s="1" t="s">
        <v>24</v>
      </c>
      <c r="N5" s="1" t="s">
        <v>25</v>
      </c>
      <c r="O5" s="1" t="s">
        <v>25</v>
      </c>
      <c r="P5" s="1" t="s">
        <v>26</v>
      </c>
      <c r="Q5" s="1"/>
      <c r="R5" s="1"/>
      <c r="S5" s="1" t="s">
        <v>44</v>
      </c>
      <c r="T5" s="1" t="s">
        <v>45</v>
      </c>
      <c r="U5" s="1" t="s">
        <v>30</v>
      </c>
      <c r="V5" s="1" t="s">
        <v>46</v>
      </c>
    </row>
    <row r="6" spans="1:22" ht="43.5" x14ac:dyDescent="0.35">
      <c r="A6" s="1">
        <v>5</v>
      </c>
      <c r="B6" s="2">
        <v>45873.693229166704</v>
      </c>
      <c r="C6" s="2">
        <v>45873.694293981498</v>
      </c>
      <c r="D6" s="1" t="s">
        <v>21</v>
      </c>
      <c r="E6" s="1"/>
      <c r="F6" s="2"/>
      <c r="G6" s="1" t="s">
        <v>22</v>
      </c>
      <c r="H6" s="1" t="s">
        <v>26</v>
      </c>
      <c r="I6" s="1" t="s">
        <v>26</v>
      </c>
      <c r="J6" s="1" t="s">
        <v>26</v>
      </c>
      <c r="K6" s="1" t="s">
        <v>26</v>
      </c>
      <c r="L6" s="1" t="s">
        <v>26</v>
      </c>
      <c r="M6" s="1" t="s">
        <v>26</v>
      </c>
      <c r="N6" s="1" t="s">
        <v>26</v>
      </c>
      <c r="O6" s="1" t="s">
        <v>26</v>
      </c>
      <c r="P6" s="1" t="s">
        <v>26</v>
      </c>
      <c r="Q6" s="1"/>
      <c r="R6" s="1"/>
      <c r="S6" s="1" t="s">
        <v>47</v>
      </c>
      <c r="T6" s="1" t="s">
        <v>45</v>
      </c>
      <c r="U6" s="1" t="s">
        <v>48</v>
      </c>
      <c r="V6" s="1" t="s">
        <v>49</v>
      </c>
    </row>
    <row r="7" spans="1:22" ht="87" x14ac:dyDescent="0.35">
      <c r="A7" s="1">
        <v>6</v>
      </c>
      <c r="B7" s="2">
        <v>45873.764571759297</v>
      </c>
      <c r="C7" s="2">
        <v>45873.767453703702</v>
      </c>
      <c r="D7" s="1" t="s">
        <v>21</v>
      </c>
      <c r="E7" s="1"/>
      <c r="F7" s="2"/>
      <c r="G7" s="1" t="s">
        <v>32</v>
      </c>
      <c r="H7" s="1" t="s">
        <v>25</v>
      </c>
      <c r="I7" s="1" t="s">
        <v>25</v>
      </c>
      <c r="J7" s="1" t="s">
        <v>25</v>
      </c>
      <c r="K7" s="1" t="s">
        <v>25</v>
      </c>
      <c r="L7" s="1" t="s">
        <v>25</v>
      </c>
      <c r="M7" s="1" t="s">
        <v>25</v>
      </c>
      <c r="N7" s="1" t="s">
        <v>25</v>
      </c>
      <c r="O7" s="1" t="s">
        <v>25</v>
      </c>
      <c r="P7" s="1" t="s">
        <v>25</v>
      </c>
      <c r="Q7" s="1" t="s">
        <v>50</v>
      </c>
      <c r="R7" s="1" t="s">
        <v>51</v>
      </c>
      <c r="S7" s="1" t="s">
        <v>41</v>
      </c>
      <c r="T7" s="1" t="s">
        <v>45</v>
      </c>
      <c r="U7" s="1" t="s">
        <v>37</v>
      </c>
      <c r="V7" s="1" t="s">
        <v>52</v>
      </c>
    </row>
    <row r="8" spans="1:22" ht="29" x14ac:dyDescent="0.35">
      <c r="A8" s="1">
        <v>7</v>
      </c>
      <c r="B8" s="2">
        <v>45873.802719907399</v>
      </c>
      <c r="C8" s="2">
        <v>45873.8039699074</v>
      </c>
      <c r="D8" s="1" t="s">
        <v>21</v>
      </c>
      <c r="E8" s="1"/>
      <c r="F8" s="2"/>
      <c r="G8" s="1" t="s">
        <v>53</v>
      </c>
      <c r="H8" s="1" t="s">
        <v>26</v>
      </c>
      <c r="I8" s="1" t="s">
        <v>33</v>
      </c>
      <c r="J8" s="1" t="s">
        <v>33</v>
      </c>
      <c r="K8" s="1" t="s">
        <v>33</v>
      </c>
      <c r="L8" s="1" t="s">
        <v>25</v>
      </c>
      <c r="M8" s="1" t="s">
        <v>25</v>
      </c>
      <c r="N8" s="1" t="s">
        <v>25</v>
      </c>
      <c r="O8" s="1" t="s">
        <v>25</v>
      </c>
      <c r="P8" s="1" t="s">
        <v>33</v>
      </c>
      <c r="Q8" s="1"/>
      <c r="R8" s="1"/>
      <c r="S8" s="1" t="s">
        <v>54</v>
      </c>
      <c r="T8" s="1" t="s">
        <v>45</v>
      </c>
      <c r="U8" s="1" t="s">
        <v>42</v>
      </c>
      <c r="V8" s="1" t="s">
        <v>55</v>
      </c>
    </row>
    <row r="9" spans="1:22" ht="232" x14ac:dyDescent="0.35">
      <c r="A9" s="1">
        <v>8</v>
      </c>
      <c r="B9" s="2">
        <v>45874.082314814797</v>
      </c>
      <c r="C9" s="2">
        <v>45874.0886342593</v>
      </c>
      <c r="D9" s="1" t="s">
        <v>21</v>
      </c>
      <c r="E9" s="1"/>
      <c r="F9" s="2"/>
      <c r="G9" s="1" t="s">
        <v>56</v>
      </c>
      <c r="H9" s="1" t="s">
        <v>23</v>
      </c>
      <c r="I9" s="1" t="s">
        <v>23</v>
      </c>
      <c r="J9" s="1" t="s">
        <v>23</v>
      </c>
      <c r="K9" s="1" t="s">
        <v>23</v>
      </c>
      <c r="L9" s="1" t="s">
        <v>23</v>
      </c>
      <c r="M9" s="1" t="s">
        <v>23</v>
      </c>
      <c r="N9" s="1" t="s">
        <v>23</v>
      </c>
      <c r="O9" s="1" t="s">
        <v>23</v>
      </c>
      <c r="P9" s="1" t="s">
        <v>23</v>
      </c>
      <c r="Q9" s="1"/>
      <c r="R9" s="1"/>
      <c r="S9" s="1" t="s">
        <v>28</v>
      </c>
      <c r="T9" s="1" t="s">
        <v>45</v>
      </c>
      <c r="U9" s="1" t="s">
        <v>30</v>
      </c>
      <c r="V9" s="1" t="s">
        <v>57</v>
      </c>
    </row>
    <row r="10" spans="1:22" ht="72.5" x14ac:dyDescent="0.35">
      <c r="A10" s="1">
        <v>9</v>
      </c>
      <c r="B10" s="2">
        <v>45874.791226851798</v>
      </c>
      <c r="C10" s="2">
        <v>45874.794212963003</v>
      </c>
      <c r="D10" s="1" t="s">
        <v>21</v>
      </c>
      <c r="E10" s="1"/>
      <c r="F10" s="2"/>
      <c r="G10" s="1" t="s">
        <v>32</v>
      </c>
      <c r="H10" s="1" t="s">
        <v>24</v>
      </c>
      <c r="I10" s="1" t="s">
        <v>25</v>
      </c>
      <c r="J10" s="1" t="s">
        <v>24</v>
      </c>
      <c r="K10" s="1" t="s">
        <v>24</v>
      </c>
      <c r="L10" s="1" t="s">
        <v>25</v>
      </c>
      <c r="M10" s="1" t="s">
        <v>25</v>
      </c>
      <c r="N10" s="1" t="s">
        <v>25</v>
      </c>
      <c r="O10" s="1" t="s">
        <v>25</v>
      </c>
      <c r="P10" s="1" t="s">
        <v>25</v>
      </c>
      <c r="Q10" s="1"/>
      <c r="R10" s="1" t="s">
        <v>58</v>
      </c>
      <c r="S10" s="1" t="s">
        <v>59</v>
      </c>
      <c r="T10" s="1" t="s">
        <v>45</v>
      </c>
      <c r="U10" s="1" t="s">
        <v>37</v>
      </c>
      <c r="V10" s="1" t="s">
        <v>60</v>
      </c>
    </row>
    <row r="11" spans="1:22" ht="43.5" x14ac:dyDescent="0.35">
      <c r="A11" s="1">
        <v>10</v>
      </c>
      <c r="B11" s="2">
        <v>45874.868472222202</v>
      </c>
      <c r="C11" s="2">
        <v>45874.871481481503</v>
      </c>
      <c r="D11" s="1" t="s">
        <v>21</v>
      </c>
      <c r="E11" s="1"/>
      <c r="F11" s="2"/>
      <c r="G11" s="1" t="s">
        <v>56</v>
      </c>
      <c r="H11" s="1" t="s">
        <v>23</v>
      </c>
      <c r="I11" s="1" t="s">
        <v>23</v>
      </c>
      <c r="J11" s="1" t="s">
        <v>23</v>
      </c>
      <c r="K11" s="1" t="s">
        <v>23</v>
      </c>
      <c r="L11" s="1" t="s">
        <v>23</v>
      </c>
      <c r="M11" s="1" t="s">
        <v>23</v>
      </c>
      <c r="N11" s="1" t="s">
        <v>24</v>
      </c>
      <c r="O11" s="1" t="s">
        <v>23</v>
      </c>
      <c r="P11" s="1" t="s">
        <v>23</v>
      </c>
      <c r="Q11" s="1" t="s">
        <v>61</v>
      </c>
      <c r="R11" s="1"/>
      <c r="S11" s="1" t="s">
        <v>44</v>
      </c>
      <c r="T11" s="1" t="s">
        <v>45</v>
      </c>
      <c r="U11" s="1" t="s">
        <v>48</v>
      </c>
      <c r="V11" s="1" t="s">
        <v>62</v>
      </c>
    </row>
    <row r="12" spans="1:22" ht="29" x14ac:dyDescent="0.35">
      <c r="A12" s="1">
        <v>11</v>
      </c>
      <c r="B12" s="2">
        <v>45876.195509259298</v>
      </c>
      <c r="C12" s="2">
        <v>45876.199618055602</v>
      </c>
      <c r="D12" s="1" t="s">
        <v>21</v>
      </c>
      <c r="E12" s="1"/>
      <c r="F12" s="2"/>
      <c r="G12" s="1" t="s">
        <v>32</v>
      </c>
      <c r="H12" s="1" t="s">
        <v>25</v>
      </c>
      <c r="I12" s="1" t="s">
        <v>25</v>
      </c>
      <c r="J12" s="1" t="s">
        <v>25</v>
      </c>
      <c r="K12" s="1" t="s">
        <v>25</v>
      </c>
      <c r="L12" s="1" t="s">
        <v>25</v>
      </c>
      <c r="M12" s="1" t="s">
        <v>25</v>
      </c>
      <c r="N12" s="1" t="s">
        <v>25</v>
      </c>
      <c r="O12" s="1" t="s">
        <v>25</v>
      </c>
      <c r="P12" s="1" t="s">
        <v>25</v>
      </c>
      <c r="Q12" s="1" t="s">
        <v>63</v>
      </c>
      <c r="R12" s="1" t="s">
        <v>64</v>
      </c>
      <c r="S12" s="1" t="s">
        <v>44</v>
      </c>
      <c r="T12" s="1" t="s">
        <v>45</v>
      </c>
      <c r="U12" s="1" t="s">
        <v>42</v>
      </c>
      <c r="V12" s="1" t="s">
        <v>65</v>
      </c>
    </row>
    <row r="13" spans="1:22" ht="43.5" x14ac:dyDescent="0.35">
      <c r="A13" s="1">
        <v>12</v>
      </c>
      <c r="B13" s="2">
        <v>45876.988263888903</v>
      </c>
      <c r="C13" s="2">
        <v>45876.991388888899</v>
      </c>
      <c r="D13" s="1" t="s">
        <v>21</v>
      </c>
      <c r="E13" s="1"/>
      <c r="F13" s="2"/>
      <c r="G13" s="1" t="s">
        <v>32</v>
      </c>
      <c r="H13" s="1" t="s">
        <v>33</v>
      </c>
      <c r="I13" s="1" t="s">
        <v>25</v>
      </c>
      <c r="J13" s="1" t="s">
        <v>24</v>
      </c>
      <c r="K13" s="1" t="s">
        <v>24</v>
      </c>
      <c r="L13" s="1" t="s">
        <v>25</v>
      </c>
      <c r="M13" s="1" t="s">
        <v>25</v>
      </c>
      <c r="N13" s="1" t="s">
        <v>25</v>
      </c>
      <c r="O13" s="1" t="s">
        <v>25</v>
      </c>
      <c r="P13" s="1" t="s">
        <v>25</v>
      </c>
      <c r="Q13" s="1" t="s">
        <v>66</v>
      </c>
      <c r="R13" s="1" t="s">
        <v>67</v>
      </c>
      <c r="S13" s="1" t="s">
        <v>44</v>
      </c>
      <c r="T13" s="1" t="s">
        <v>45</v>
      </c>
      <c r="U13" s="1" t="s">
        <v>42</v>
      </c>
      <c r="V13" s="1" t="s">
        <v>68</v>
      </c>
    </row>
    <row r="14" spans="1:22" ht="29" x14ac:dyDescent="0.35">
      <c r="A14" s="1">
        <v>13</v>
      </c>
      <c r="B14" s="2">
        <v>45880.652488425898</v>
      </c>
      <c r="C14" s="2">
        <v>45880.654421296298</v>
      </c>
      <c r="D14" s="1" t="s">
        <v>21</v>
      </c>
      <c r="E14" s="1"/>
      <c r="F14" s="2"/>
      <c r="G14" s="1" t="s">
        <v>32</v>
      </c>
      <c r="H14" s="1" t="s">
        <v>26</v>
      </c>
      <c r="I14" s="1" t="s">
        <v>33</v>
      </c>
      <c r="J14" s="1" t="s">
        <v>33</v>
      </c>
      <c r="K14" s="1" t="s">
        <v>33</v>
      </c>
      <c r="L14" s="1" t="s">
        <v>25</v>
      </c>
      <c r="M14" s="1" t="s">
        <v>26</v>
      </c>
      <c r="N14" s="1" t="s">
        <v>25</v>
      </c>
      <c r="O14" s="1" t="s">
        <v>33</v>
      </c>
      <c r="P14" s="1" t="s">
        <v>26</v>
      </c>
      <c r="Q14" s="1"/>
      <c r="R14" s="1"/>
      <c r="S14" s="1" t="s">
        <v>59</v>
      </c>
      <c r="T14" s="1" t="s">
        <v>45</v>
      </c>
      <c r="U14" s="1" t="s">
        <v>42</v>
      </c>
      <c r="V14" s="1" t="s">
        <v>69</v>
      </c>
    </row>
    <row r="15" spans="1:22" ht="72.5" x14ac:dyDescent="0.35">
      <c r="A15" s="1">
        <v>14</v>
      </c>
      <c r="B15" s="2">
        <v>45880.653101851902</v>
      </c>
      <c r="C15" s="2">
        <v>45880.659074074101</v>
      </c>
      <c r="D15" s="1" t="s">
        <v>21</v>
      </c>
      <c r="E15" s="1"/>
      <c r="F15" s="2"/>
      <c r="G15" s="1" t="s">
        <v>32</v>
      </c>
      <c r="H15" s="1" t="s">
        <v>25</v>
      </c>
      <c r="I15" s="1" t="s">
        <v>25</v>
      </c>
      <c r="J15" s="1" t="s">
        <v>25</v>
      </c>
      <c r="K15" s="1" t="s">
        <v>25</v>
      </c>
      <c r="L15" s="1" t="s">
        <v>25</v>
      </c>
      <c r="M15" s="1" t="s">
        <v>25</v>
      </c>
      <c r="N15" s="1" t="s">
        <v>25</v>
      </c>
      <c r="O15" s="1" t="s">
        <v>25</v>
      </c>
      <c r="P15" s="1" t="s">
        <v>25</v>
      </c>
      <c r="Q15" s="1" t="s">
        <v>70</v>
      </c>
      <c r="R15" s="1" t="s">
        <v>71</v>
      </c>
      <c r="S15" s="1" t="s">
        <v>41</v>
      </c>
      <c r="T15" s="1" t="s">
        <v>29</v>
      </c>
      <c r="U15" s="1" t="s">
        <v>37</v>
      </c>
      <c r="V15" s="1" t="s">
        <v>72</v>
      </c>
    </row>
    <row r="16" spans="1:22" x14ac:dyDescent="0.35">
      <c r="A16" s="1">
        <v>15</v>
      </c>
      <c r="B16" s="2">
        <v>45880.760219907403</v>
      </c>
      <c r="C16" s="2">
        <v>45880.761967592603</v>
      </c>
      <c r="D16" s="1" t="s">
        <v>21</v>
      </c>
      <c r="E16" s="1"/>
      <c r="F16" s="2"/>
      <c r="G16" s="1" t="s">
        <v>22</v>
      </c>
      <c r="H16" s="1" t="s">
        <v>33</v>
      </c>
      <c r="I16" s="1" t="s">
        <v>33</v>
      </c>
      <c r="J16" s="1" t="s">
        <v>33</v>
      </c>
      <c r="K16" s="1" t="s">
        <v>33</v>
      </c>
      <c r="L16" s="1" t="s">
        <v>25</v>
      </c>
      <c r="M16" s="1" t="s">
        <v>25</v>
      </c>
      <c r="N16" s="1" t="s">
        <v>25</v>
      </c>
      <c r="O16" s="1" t="s">
        <v>33</v>
      </c>
      <c r="P16" s="1" t="s">
        <v>25</v>
      </c>
      <c r="Q16" s="1" t="s">
        <v>73</v>
      </c>
      <c r="R16" s="1" t="s">
        <v>74</v>
      </c>
      <c r="S16" s="1" t="s">
        <v>75</v>
      </c>
      <c r="T16" s="1" t="s">
        <v>29</v>
      </c>
      <c r="U16" s="1" t="s">
        <v>42</v>
      </c>
      <c r="V16" s="1" t="s">
        <v>76</v>
      </c>
    </row>
    <row r="17" spans="1:22" ht="29" x14ac:dyDescent="0.35">
      <c r="A17" s="1">
        <v>16</v>
      </c>
      <c r="B17" s="2">
        <v>45880.824328703697</v>
      </c>
      <c r="C17" s="2">
        <v>45880.825185185196</v>
      </c>
      <c r="D17" s="1" t="s">
        <v>21</v>
      </c>
      <c r="E17" s="1"/>
      <c r="F17" s="2"/>
      <c r="G17" s="1" t="s">
        <v>22</v>
      </c>
      <c r="H17" s="1" t="s">
        <v>26</v>
      </c>
      <c r="I17" s="1" t="s">
        <v>33</v>
      </c>
      <c r="J17" s="1" t="s">
        <v>33</v>
      </c>
      <c r="K17" s="1" t="s">
        <v>26</v>
      </c>
      <c r="L17" s="1" t="s">
        <v>25</v>
      </c>
      <c r="M17" s="1" t="s">
        <v>33</v>
      </c>
      <c r="N17" s="1" t="s">
        <v>25</v>
      </c>
      <c r="O17" s="1" t="s">
        <v>25</v>
      </c>
      <c r="P17" s="1" t="s">
        <v>25</v>
      </c>
      <c r="Q17" s="1"/>
      <c r="R17" s="1"/>
      <c r="S17" s="1" t="s">
        <v>77</v>
      </c>
      <c r="T17" s="1" t="s">
        <v>29</v>
      </c>
      <c r="U17" s="1" t="s">
        <v>37</v>
      </c>
      <c r="V17" s="1" t="s">
        <v>78</v>
      </c>
    </row>
    <row r="18" spans="1:22" x14ac:dyDescent="0.35">
      <c r="A18" s="1">
        <v>17</v>
      </c>
      <c r="B18" s="2">
        <v>45880.922118055598</v>
      </c>
      <c r="C18" s="2">
        <v>45880.923171296301</v>
      </c>
      <c r="D18" s="1" t="s">
        <v>21</v>
      </c>
      <c r="E18" s="1"/>
      <c r="F18" s="2"/>
      <c r="G18" s="1" t="s">
        <v>32</v>
      </c>
      <c r="H18" s="1" t="s">
        <v>33</v>
      </c>
      <c r="I18" s="1" t="s">
        <v>26</v>
      </c>
      <c r="J18" s="1" t="s">
        <v>33</v>
      </c>
      <c r="K18" s="1" t="s">
        <v>26</v>
      </c>
      <c r="L18" s="1" t="s">
        <v>33</v>
      </c>
      <c r="M18" s="1" t="s">
        <v>26</v>
      </c>
      <c r="N18" s="1" t="s">
        <v>33</v>
      </c>
      <c r="O18" s="1" t="s">
        <v>25</v>
      </c>
      <c r="P18" s="1" t="s">
        <v>25</v>
      </c>
      <c r="Q18" s="1"/>
      <c r="R18" s="1"/>
      <c r="S18" s="1" t="s">
        <v>77</v>
      </c>
      <c r="T18" s="1" t="s">
        <v>45</v>
      </c>
      <c r="U18" s="1" t="s">
        <v>42</v>
      </c>
      <c r="V18" s="1" t="s">
        <v>79</v>
      </c>
    </row>
    <row r="19" spans="1:22" ht="29" x14ac:dyDescent="0.35">
      <c r="A19" s="1">
        <v>18</v>
      </c>
      <c r="B19" s="2">
        <v>45882.898912037002</v>
      </c>
      <c r="C19" s="2">
        <v>45882.901944444398</v>
      </c>
      <c r="D19" s="1" t="s">
        <v>21</v>
      </c>
      <c r="E19" s="1"/>
      <c r="F19" s="2"/>
      <c r="G19" s="1" t="s">
        <v>22</v>
      </c>
      <c r="H19" s="1" t="s">
        <v>26</v>
      </c>
      <c r="I19" s="1" t="s">
        <v>25</v>
      </c>
      <c r="J19" s="1" t="s">
        <v>33</v>
      </c>
      <c r="K19" s="1" t="s">
        <v>25</v>
      </c>
      <c r="L19" s="1" t="s">
        <v>33</v>
      </c>
      <c r="M19" s="1" t="s">
        <v>33</v>
      </c>
      <c r="N19" s="1" t="s">
        <v>25</v>
      </c>
      <c r="O19" s="1" t="s">
        <v>25</v>
      </c>
      <c r="P19" s="1" t="s">
        <v>25</v>
      </c>
      <c r="Q19" s="1"/>
      <c r="R19" s="1"/>
      <c r="S19" s="1" t="s">
        <v>36</v>
      </c>
      <c r="T19" s="1" t="s">
        <v>45</v>
      </c>
      <c r="U19" s="1" t="s">
        <v>42</v>
      </c>
      <c r="V19" s="1" t="s">
        <v>80</v>
      </c>
    </row>
    <row r="20" spans="1:22" ht="29" x14ac:dyDescent="0.35">
      <c r="A20" s="1">
        <v>19</v>
      </c>
      <c r="B20" s="2">
        <v>45882.944803240702</v>
      </c>
      <c r="C20" s="2">
        <v>45882.947731481501</v>
      </c>
      <c r="D20" s="1" t="s">
        <v>21</v>
      </c>
      <c r="E20" s="1"/>
      <c r="F20" s="2"/>
      <c r="G20" s="1" t="s">
        <v>32</v>
      </c>
      <c r="H20" s="1" t="s">
        <v>33</v>
      </c>
      <c r="I20" s="1" t="s">
        <v>33</v>
      </c>
      <c r="J20" s="1" t="s">
        <v>33</v>
      </c>
      <c r="K20" s="1" t="s">
        <v>33</v>
      </c>
      <c r="L20" s="1" t="s">
        <v>25</v>
      </c>
      <c r="M20" s="1" t="s">
        <v>25</v>
      </c>
      <c r="N20" s="1" t="s">
        <v>25</v>
      </c>
      <c r="O20" s="1" t="s">
        <v>25</v>
      </c>
      <c r="P20" s="1" t="s">
        <v>33</v>
      </c>
      <c r="Q20" s="1" t="s">
        <v>81</v>
      </c>
      <c r="R20" s="1"/>
      <c r="S20" s="1" t="s">
        <v>44</v>
      </c>
      <c r="T20" s="1" t="s">
        <v>45</v>
      </c>
      <c r="U20" s="1" t="s">
        <v>82</v>
      </c>
      <c r="V20" s="1" t="s">
        <v>83</v>
      </c>
    </row>
    <row r="21" spans="1:22" x14ac:dyDescent="0.35">
      <c r="A21" s="3"/>
      <c r="B21" s="2"/>
      <c r="C21" s="2"/>
      <c r="D21" s="3"/>
      <c r="E21" s="3"/>
      <c r="F21" s="2"/>
      <c r="I21" s="3"/>
      <c r="J21" s="3"/>
      <c r="K21" s="3"/>
      <c r="L21" s="3"/>
      <c r="M21" s="3"/>
      <c r="N21" s="3"/>
      <c r="O21" s="3"/>
      <c r="P21" s="3"/>
      <c r="Q21" s="3"/>
      <c r="R21" s="3"/>
      <c r="S21" s="3"/>
      <c r="T21" s="3"/>
      <c r="U21" s="3"/>
      <c r="V21" s="3"/>
    </row>
    <row r="22" spans="1:22" x14ac:dyDescent="0.35">
      <c r="G22" t="s">
        <v>6</v>
      </c>
      <c r="H22" t="s">
        <v>7</v>
      </c>
      <c r="I22" t="s">
        <v>8</v>
      </c>
      <c r="J22" t="s">
        <v>9</v>
      </c>
      <c r="K22" t="s">
        <v>10</v>
      </c>
      <c r="L22" t="s">
        <v>11</v>
      </c>
      <c r="M22" t="s">
        <v>12</v>
      </c>
      <c r="N22" t="s">
        <v>13</v>
      </c>
      <c r="O22" t="s">
        <v>14</v>
      </c>
      <c r="P22" t="s">
        <v>15</v>
      </c>
      <c r="S22">
        <f>COUNTIF(S2:S20, "Text-based chat")</f>
        <v>0</v>
      </c>
      <c r="U22">
        <f>COUNTIF(U2:U20, "Very Negative")</f>
        <v>3</v>
      </c>
    </row>
    <row r="23" spans="1:22" x14ac:dyDescent="0.35">
      <c r="G23" s="3">
        <f>COUNTIF(G2:G20, "Never")</f>
        <v>2</v>
      </c>
      <c r="H23" s="3">
        <f>COUNTIF(H2:H20, "Not at all Useful")</f>
        <v>3</v>
      </c>
      <c r="I23" s="3">
        <f>COUNTIF(I2:I20, "Not at all Useful")</f>
        <v>3</v>
      </c>
      <c r="J23" s="3">
        <f>COUNTIF(J2:J20, "Not at all Useful")</f>
        <v>3</v>
      </c>
      <c r="K23" s="3">
        <f>COUNTIF(K2:K20, "Not at all Useful")</f>
        <v>3</v>
      </c>
      <c r="L23" s="3">
        <f>COUNTIF(L2:L20, "Not at all Useful")</f>
        <v>2</v>
      </c>
      <c r="M23" s="3">
        <f>COUNTIF(M2:M20, "Not at all Useful")</f>
        <v>2</v>
      </c>
      <c r="N23" s="3">
        <f>COUNTIF(N2:N20, "Not at all Useful")</f>
        <v>1</v>
      </c>
      <c r="O23" s="3">
        <f>COUNTIF(O2:O20, "Not at all Useful")</f>
        <v>2</v>
      </c>
      <c r="P23" s="3">
        <f>COUNTIF(P2:P20, "Not at all Useful")</f>
        <v>2</v>
      </c>
      <c r="U23">
        <f>COUNTIF(U2:U20, "Negative")</f>
        <v>1</v>
      </c>
    </row>
    <row r="24" spans="1:22" x14ac:dyDescent="0.35">
      <c r="G24" s="3">
        <f>COUNTIF(G2:G20, "Hardly ever")</f>
        <v>0</v>
      </c>
      <c r="H24" s="3">
        <f>COUNTIF(H2:H20, "Slightly Useful")</f>
        <v>2</v>
      </c>
      <c r="I24" s="3">
        <f>COUNTIF(I2:I20, "Slightly Useful")</f>
        <v>0</v>
      </c>
      <c r="J24" s="3">
        <f>COUNTIF(J2:J20, "Slightly Useful")</f>
        <v>3</v>
      </c>
      <c r="K24" s="3">
        <f>COUNTIF(K2:K20, "Slightly Useful")</f>
        <v>3</v>
      </c>
      <c r="L24" s="3">
        <f>COUNTIF(L2:L20, "Slightly Useful")</f>
        <v>2</v>
      </c>
      <c r="M24" s="3">
        <f>COUNTIF(M2:M20, "Slightly Useful")</f>
        <v>2</v>
      </c>
      <c r="N24" s="3">
        <f>COUNTIF(N2:N20, "Slightly Useful")</f>
        <v>1</v>
      </c>
      <c r="O24" s="3">
        <f>COUNTIF(O2:O20, "Slightly Useful")</f>
        <v>0</v>
      </c>
      <c r="P24" s="3">
        <f>COUNTIF(P2:P20, "Slightly Useful")</f>
        <v>0</v>
      </c>
      <c r="U24">
        <f>COUNTIF(U2:U20, "Neutral")</f>
        <v>2</v>
      </c>
    </row>
    <row r="25" spans="1:22" x14ac:dyDescent="0.35">
      <c r="G25" s="3">
        <f>COUNTIF(G2:G20, "Sometimes")</f>
        <v>6</v>
      </c>
      <c r="H25" s="3">
        <f>COUNTIF(H2:H20, "Moderately Useful")</f>
        <v>5</v>
      </c>
      <c r="I25" s="3">
        <f>COUNTIF(I2:I20, "Moderately Useful")</f>
        <v>3</v>
      </c>
      <c r="J25" s="3">
        <f>COUNTIF(J2:J20, "Moderately Useful")</f>
        <v>2</v>
      </c>
      <c r="K25" s="3">
        <f>COUNTIF(K2:K20, "Moderately Useful")</f>
        <v>4</v>
      </c>
      <c r="L25" s="3">
        <f>COUNTIF(L2:L20, "Moderately Useful")</f>
        <v>1</v>
      </c>
      <c r="M25" s="3">
        <f>COUNTIF(M2:M20, "Moderately Useful")</f>
        <v>3</v>
      </c>
      <c r="N25" s="3">
        <f>COUNTIF(N2:N20, "Moderately Useful")</f>
        <v>1</v>
      </c>
      <c r="O25" s="3">
        <f>COUNTIF(O2:O20, "Moderately Useful")</f>
        <v>3</v>
      </c>
      <c r="P25" s="3">
        <f>COUNTIF(P2:P20, "Moderately Useful")</f>
        <v>4</v>
      </c>
      <c r="U25">
        <f>COUNTIF(U2:U20, "Positive")</f>
        <v>8</v>
      </c>
    </row>
    <row r="26" spans="1:22" x14ac:dyDescent="0.35">
      <c r="G26" s="3">
        <f>COUNTIF(G2:G20, "About once a day")</f>
        <v>1</v>
      </c>
      <c r="H26" s="3">
        <f>COUNTIF(H2:H20, "Very Useful")</f>
        <v>5</v>
      </c>
      <c r="I26" s="3">
        <f>COUNTIF(I2:I20, "Very Useful")</f>
        <v>7</v>
      </c>
      <c r="J26" s="3">
        <f>COUNTIF(J2:J20, "Very Useful")</f>
        <v>8</v>
      </c>
      <c r="K26" s="3">
        <f>COUNTIF(K2:K20, "Very Useful")</f>
        <v>4</v>
      </c>
      <c r="L26" s="3">
        <f>COUNTIF(L2:L20, "Very Useful")</f>
        <v>3</v>
      </c>
      <c r="M26" s="3">
        <f>COUNTIF(M2:M20, "Very Useful")</f>
        <v>3</v>
      </c>
      <c r="N26" s="3">
        <f>COUNTIF(N2:N20, "Very Useful")</f>
        <v>1</v>
      </c>
      <c r="O26" s="3">
        <f>COUNTIF(O2:O20, "Very Useful")</f>
        <v>2</v>
      </c>
      <c r="P26" s="3">
        <f>COUNTIF(P2:P20, "Very Useful")</f>
        <v>3</v>
      </c>
      <c r="U26">
        <f>COUNTIF(U2:U20, "Very Positive")</f>
        <v>5</v>
      </c>
    </row>
    <row r="27" spans="1:22" x14ac:dyDescent="0.35">
      <c r="G27" s="3">
        <f>COUNTIF(G2:G20, "Several times every day")</f>
        <v>10</v>
      </c>
      <c r="H27" s="3">
        <f>COUNTIF(H2:H20, "Extremely Useful")</f>
        <v>4</v>
      </c>
      <c r="I27" s="3">
        <f>COUNTIF(I2:I20, "Extremely Useful")</f>
        <v>6</v>
      </c>
      <c r="J27" s="3">
        <f>COUNTIF(J2:J20, "Extremely Useful")</f>
        <v>3</v>
      </c>
      <c r="K27" s="3">
        <f>COUNTIF(K2:K20, "Extremely Useful")</f>
        <v>5</v>
      </c>
      <c r="L27" s="3">
        <f>COUNTIF(L2:L20, "Extremely Useful")</f>
        <v>11</v>
      </c>
      <c r="M27" s="3">
        <f>COUNTIF(M2:M20, "Extremely Useful")</f>
        <v>9</v>
      </c>
      <c r="N27" s="3">
        <f>COUNTIF(N2:N20, "Extremely Useful")</f>
        <v>15</v>
      </c>
      <c r="O27" s="3">
        <f>COUNTIF(O2:O20, "Extremely Useful")</f>
        <v>12</v>
      </c>
      <c r="P27" s="3">
        <f>COUNTIF(P2:P20, "Extremely Useful")</f>
        <v>10</v>
      </c>
    </row>
    <row r="29" spans="1:22" x14ac:dyDescent="0.35">
      <c r="H29" s="5"/>
      <c r="I29" s="6"/>
      <c r="J29" s="7"/>
    </row>
    <row r="30" spans="1:22" x14ac:dyDescent="0.35">
      <c r="G30" s="4"/>
      <c r="H30" s="11"/>
      <c r="I30" s="12"/>
      <c r="J30" s="8"/>
      <c r="K30" s="8"/>
      <c r="L30" s="8"/>
    </row>
    <row r="31" spans="1:22" x14ac:dyDescent="0.35">
      <c r="H31" s="10"/>
      <c r="I31" s="4"/>
      <c r="J31" s="14"/>
      <c r="K31" s="4"/>
      <c r="L31" s="10"/>
    </row>
    <row r="32" spans="1:22" x14ac:dyDescent="0.35">
      <c r="H32" s="9"/>
      <c r="I32" s="8"/>
      <c r="J32" s="13"/>
      <c r="K32" s="8"/>
      <c r="L32" s="8"/>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7998-888A-4ED4-966F-42DB0E6BB943}">
  <sheetPr codeName="Sheet1"/>
  <dimension ref="A1:L42"/>
  <sheetViews>
    <sheetView topLeftCell="A34" workbookViewId="0">
      <selection activeCell="D33" sqref="D33:E42"/>
    </sheetView>
  </sheetViews>
  <sheetFormatPr defaultRowHeight="14.5" x14ac:dyDescent="0.35"/>
  <cols>
    <col min="2" max="2" width="17.26953125" customWidth="1"/>
    <col min="3" max="3" width="19.54296875" customWidth="1"/>
  </cols>
  <sheetData>
    <row r="1" spans="2:12" ht="43.5" hidden="1" x14ac:dyDescent="0.35">
      <c r="B1" s="1" t="s">
        <v>22</v>
      </c>
      <c r="C1" s="1"/>
      <c r="D1" s="1" t="s">
        <v>23</v>
      </c>
      <c r="E1" s="1" t="s">
        <v>23</v>
      </c>
      <c r="F1" s="1" t="s">
        <v>23</v>
      </c>
      <c r="G1" s="1" t="s">
        <v>23</v>
      </c>
      <c r="H1" s="1" t="s">
        <v>24</v>
      </c>
      <c r="I1" s="1" t="s">
        <v>24</v>
      </c>
      <c r="J1" s="1" t="s">
        <v>25</v>
      </c>
      <c r="K1" s="1" t="s">
        <v>26</v>
      </c>
      <c r="L1" s="1" t="s">
        <v>26</v>
      </c>
    </row>
    <row r="2" spans="2:12" ht="43.5" hidden="1" x14ac:dyDescent="0.35">
      <c r="B2" s="1" t="s">
        <v>32</v>
      </c>
      <c r="C2" s="1"/>
      <c r="D2" s="1" t="s">
        <v>24</v>
      </c>
      <c r="E2" s="1" t="s">
        <v>33</v>
      </c>
      <c r="F2" s="1" t="s">
        <v>24</v>
      </c>
      <c r="G2" s="1" t="s">
        <v>24</v>
      </c>
      <c r="H2" s="1" t="s">
        <v>33</v>
      </c>
      <c r="I2" s="1" t="s">
        <v>33</v>
      </c>
      <c r="J2" s="1" t="s">
        <v>25</v>
      </c>
      <c r="K2" s="1" t="s">
        <v>26</v>
      </c>
      <c r="L2" s="1" t="s">
        <v>33</v>
      </c>
    </row>
    <row r="3" spans="2:12" ht="43.5" hidden="1" x14ac:dyDescent="0.35">
      <c r="B3" s="1" t="s">
        <v>32</v>
      </c>
      <c r="C3" s="1"/>
      <c r="D3" s="1" t="s">
        <v>25</v>
      </c>
      <c r="E3" s="1" t="s">
        <v>33</v>
      </c>
      <c r="F3" s="1" t="s">
        <v>33</v>
      </c>
      <c r="G3" s="1" t="s">
        <v>26</v>
      </c>
      <c r="H3" s="1" t="s">
        <v>25</v>
      </c>
      <c r="I3" s="1" t="s">
        <v>25</v>
      </c>
      <c r="J3" s="1" t="s">
        <v>25</v>
      </c>
      <c r="K3" s="1" t="s">
        <v>25</v>
      </c>
      <c r="L3" s="1" t="s">
        <v>25</v>
      </c>
    </row>
    <row r="4" spans="2:12" ht="43.5" hidden="1" x14ac:dyDescent="0.35">
      <c r="B4" s="1" t="s">
        <v>22</v>
      </c>
      <c r="C4" s="1"/>
      <c r="D4" s="1" t="s">
        <v>33</v>
      </c>
      <c r="E4" s="1" t="s">
        <v>26</v>
      </c>
      <c r="F4" s="1" t="s">
        <v>26</v>
      </c>
      <c r="G4" s="1" t="s">
        <v>25</v>
      </c>
      <c r="H4" s="1" t="s">
        <v>24</v>
      </c>
      <c r="I4" s="1" t="s">
        <v>24</v>
      </c>
      <c r="J4" s="1" t="s">
        <v>25</v>
      </c>
      <c r="K4" s="1" t="s">
        <v>25</v>
      </c>
      <c r="L4" s="1" t="s">
        <v>26</v>
      </c>
    </row>
    <row r="5" spans="2:12" ht="43.5" hidden="1" x14ac:dyDescent="0.35">
      <c r="B5" s="1" t="s">
        <v>22</v>
      </c>
      <c r="C5" s="1"/>
      <c r="D5" s="1" t="s">
        <v>26</v>
      </c>
      <c r="E5" s="1" t="s">
        <v>26</v>
      </c>
      <c r="F5" s="1" t="s">
        <v>26</v>
      </c>
      <c r="G5" s="1" t="s">
        <v>26</v>
      </c>
      <c r="H5" s="1" t="s">
        <v>26</v>
      </c>
      <c r="I5" s="1" t="s">
        <v>26</v>
      </c>
      <c r="J5" s="1" t="s">
        <v>26</v>
      </c>
      <c r="K5" s="1" t="s">
        <v>26</v>
      </c>
      <c r="L5" s="1" t="s">
        <v>26</v>
      </c>
    </row>
    <row r="6" spans="2:12" ht="29" hidden="1" x14ac:dyDescent="0.35">
      <c r="B6" s="1" t="s">
        <v>32</v>
      </c>
      <c r="C6" s="1"/>
      <c r="D6" s="1" t="s">
        <v>25</v>
      </c>
      <c r="E6" s="1" t="s">
        <v>25</v>
      </c>
      <c r="F6" s="1" t="s">
        <v>25</v>
      </c>
      <c r="G6" s="1" t="s">
        <v>25</v>
      </c>
      <c r="H6" s="1" t="s">
        <v>25</v>
      </c>
      <c r="I6" s="1" t="s">
        <v>25</v>
      </c>
      <c r="J6" s="1" t="s">
        <v>25</v>
      </c>
      <c r="K6" s="1" t="s">
        <v>25</v>
      </c>
      <c r="L6" s="1" t="s">
        <v>25</v>
      </c>
    </row>
    <row r="7" spans="2:12" ht="43.5" hidden="1" x14ac:dyDescent="0.35">
      <c r="B7" s="1" t="s">
        <v>53</v>
      </c>
      <c r="C7" s="1"/>
      <c r="D7" s="1" t="s">
        <v>26</v>
      </c>
      <c r="E7" s="1" t="s">
        <v>33</v>
      </c>
      <c r="F7" s="1" t="s">
        <v>33</v>
      </c>
      <c r="G7" s="1" t="s">
        <v>33</v>
      </c>
      <c r="H7" s="1" t="s">
        <v>25</v>
      </c>
      <c r="I7" s="1" t="s">
        <v>25</v>
      </c>
      <c r="J7" s="1" t="s">
        <v>25</v>
      </c>
      <c r="K7" s="1" t="s">
        <v>25</v>
      </c>
      <c r="L7" s="1" t="s">
        <v>33</v>
      </c>
    </row>
    <row r="8" spans="2:12" ht="29" hidden="1" x14ac:dyDescent="0.35">
      <c r="B8" s="1" t="s">
        <v>56</v>
      </c>
      <c r="C8" s="1"/>
      <c r="D8" s="1" t="s">
        <v>23</v>
      </c>
      <c r="E8" s="1" t="s">
        <v>23</v>
      </c>
      <c r="F8" s="1" t="s">
        <v>23</v>
      </c>
      <c r="G8" s="1" t="s">
        <v>23</v>
      </c>
      <c r="H8" s="1" t="s">
        <v>23</v>
      </c>
      <c r="I8" s="1" t="s">
        <v>23</v>
      </c>
      <c r="J8" s="1" t="s">
        <v>23</v>
      </c>
      <c r="K8" s="1" t="s">
        <v>23</v>
      </c>
      <c r="L8" s="1" t="s">
        <v>23</v>
      </c>
    </row>
    <row r="9" spans="2:12" ht="29" hidden="1" x14ac:dyDescent="0.35">
      <c r="B9" s="1" t="s">
        <v>32</v>
      </c>
      <c r="C9" s="1"/>
      <c r="D9" s="1" t="s">
        <v>24</v>
      </c>
      <c r="E9" s="1" t="s">
        <v>25</v>
      </c>
      <c r="F9" s="1" t="s">
        <v>24</v>
      </c>
      <c r="G9" s="1" t="s">
        <v>24</v>
      </c>
      <c r="H9" s="1" t="s">
        <v>25</v>
      </c>
      <c r="I9" s="1" t="s">
        <v>25</v>
      </c>
      <c r="J9" s="1" t="s">
        <v>25</v>
      </c>
      <c r="K9" s="1" t="s">
        <v>25</v>
      </c>
      <c r="L9" s="1" t="s">
        <v>25</v>
      </c>
    </row>
    <row r="10" spans="2:12" ht="29" hidden="1" x14ac:dyDescent="0.35">
      <c r="B10" s="1" t="s">
        <v>56</v>
      </c>
      <c r="C10" s="1"/>
      <c r="D10" s="1" t="s">
        <v>23</v>
      </c>
      <c r="E10" s="1" t="s">
        <v>23</v>
      </c>
      <c r="F10" s="1" t="s">
        <v>23</v>
      </c>
      <c r="G10" s="1" t="s">
        <v>23</v>
      </c>
      <c r="H10" s="1" t="s">
        <v>23</v>
      </c>
      <c r="I10" s="1" t="s">
        <v>23</v>
      </c>
      <c r="J10" s="1" t="s">
        <v>24</v>
      </c>
      <c r="K10" s="1" t="s">
        <v>23</v>
      </c>
      <c r="L10" s="1" t="s">
        <v>23</v>
      </c>
    </row>
    <row r="11" spans="2:12" ht="29" hidden="1" x14ac:dyDescent="0.35">
      <c r="B11" s="1" t="s">
        <v>32</v>
      </c>
      <c r="C11" s="1"/>
      <c r="D11" s="1" t="s">
        <v>25</v>
      </c>
      <c r="E11" s="1" t="s">
        <v>25</v>
      </c>
      <c r="F11" s="1" t="s">
        <v>25</v>
      </c>
      <c r="G11" s="1" t="s">
        <v>25</v>
      </c>
      <c r="H11" s="1" t="s">
        <v>25</v>
      </c>
      <c r="I11" s="1" t="s">
        <v>25</v>
      </c>
      <c r="J11" s="1" t="s">
        <v>25</v>
      </c>
      <c r="K11" s="1" t="s">
        <v>25</v>
      </c>
      <c r="L11" s="1" t="s">
        <v>25</v>
      </c>
    </row>
    <row r="12" spans="2:12" ht="29" hidden="1" x14ac:dyDescent="0.35">
      <c r="B12" s="1" t="s">
        <v>32</v>
      </c>
      <c r="C12" s="1"/>
      <c r="D12" s="1" t="s">
        <v>33</v>
      </c>
      <c r="E12" s="1" t="s">
        <v>25</v>
      </c>
      <c r="F12" s="1" t="s">
        <v>24</v>
      </c>
      <c r="G12" s="1" t="s">
        <v>24</v>
      </c>
      <c r="H12" s="1" t="s">
        <v>25</v>
      </c>
      <c r="I12" s="1" t="s">
        <v>25</v>
      </c>
      <c r="J12" s="1" t="s">
        <v>25</v>
      </c>
      <c r="K12" s="1" t="s">
        <v>25</v>
      </c>
      <c r="L12" s="1" t="s">
        <v>25</v>
      </c>
    </row>
    <row r="13" spans="2:12" ht="43.5" hidden="1" x14ac:dyDescent="0.35">
      <c r="B13" s="1" t="s">
        <v>32</v>
      </c>
      <c r="C13" s="1"/>
      <c r="D13" s="1" t="s">
        <v>26</v>
      </c>
      <c r="E13" s="1" t="s">
        <v>33</v>
      </c>
      <c r="F13" s="1" t="s">
        <v>33</v>
      </c>
      <c r="G13" s="1" t="s">
        <v>33</v>
      </c>
      <c r="H13" s="1" t="s">
        <v>25</v>
      </c>
      <c r="I13" s="1" t="s">
        <v>26</v>
      </c>
      <c r="J13" s="1" t="s">
        <v>25</v>
      </c>
      <c r="K13" s="1" t="s">
        <v>33</v>
      </c>
      <c r="L13" s="1" t="s">
        <v>26</v>
      </c>
    </row>
    <row r="14" spans="2:12" ht="29" hidden="1" x14ac:dyDescent="0.35">
      <c r="B14" s="1" t="s">
        <v>32</v>
      </c>
      <c r="C14" s="1"/>
      <c r="D14" s="1" t="s">
        <v>25</v>
      </c>
      <c r="E14" s="1" t="s">
        <v>25</v>
      </c>
      <c r="F14" s="1" t="s">
        <v>25</v>
      </c>
      <c r="G14" s="1" t="s">
        <v>25</v>
      </c>
      <c r="H14" s="1" t="s">
        <v>25</v>
      </c>
      <c r="I14" s="1" t="s">
        <v>25</v>
      </c>
      <c r="J14" s="1" t="s">
        <v>25</v>
      </c>
      <c r="K14" s="1" t="s">
        <v>25</v>
      </c>
      <c r="L14" s="1" t="s">
        <v>25</v>
      </c>
    </row>
    <row r="15" spans="2:12" ht="29" hidden="1" x14ac:dyDescent="0.35">
      <c r="B15" s="1" t="s">
        <v>22</v>
      </c>
      <c r="C15" s="1"/>
      <c r="D15" s="1" t="s">
        <v>33</v>
      </c>
      <c r="E15" s="1" t="s">
        <v>33</v>
      </c>
      <c r="F15" s="1" t="s">
        <v>33</v>
      </c>
      <c r="G15" s="1" t="s">
        <v>33</v>
      </c>
      <c r="H15" s="1" t="s">
        <v>25</v>
      </c>
      <c r="I15" s="1" t="s">
        <v>25</v>
      </c>
      <c r="J15" s="1" t="s">
        <v>25</v>
      </c>
      <c r="K15" s="1" t="s">
        <v>33</v>
      </c>
      <c r="L15" s="1" t="s">
        <v>25</v>
      </c>
    </row>
    <row r="16" spans="2:12" ht="43.5" hidden="1" x14ac:dyDescent="0.35">
      <c r="B16" s="1" t="s">
        <v>22</v>
      </c>
      <c r="C16" s="1"/>
      <c r="D16" s="1" t="s">
        <v>26</v>
      </c>
      <c r="E16" s="1" t="s">
        <v>33</v>
      </c>
      <c r="F16" s="1" t="s">
        <v>33</v>
      </c>
      <c r="G16" s="1" t="s">
        <v>26</v>
      </c>
      <c r="H16" s="1" t="s">
        <v>25</v>
      </c>
      <c r="I16" s="1" t="s">
        <v>33</v>
      </c>
      <c r="J16" s="1" t="s">
        <v>25</v>
      </c>
      <c r="K16" s="1" t="s">
        <v>25</v>
      </c>
      <c r="L16" s="1" t="s">
        <v>25</v>
      </c>
    </row>
    <row r="17" spans="1:12" ht="43.5" hidden="1" x14ac:dyDescent="0.35">
      <c r="B17" s="1" t="s">
        <v>32</v>
      </c>
      <c r="C17" s="1"/>
      <c r="D17" s="1" t="s">
        <v>33</v>
      </c>
      <c r="E17" s="1" t="s">
        <v>26</v>
      </c>
      <c r="F17" s="1" t="s">
        <v>33</v>
      </c>
      <c r="G17" s="1" t="s">
        <v>26</v>
      </c>
      <c r="H17" s="1" t="s">
        <v>33</v>
      </c>
      <c r="I17" s="1" t="s">
        <v>26</v>
      </c>
      <c r="J17" s="1" t="s">
        <v>33</v>
      </c>
      <c r="K17" s="1" t="s">
        <v>25</v>
      </c>
      <c r="L17" s="1" t="s">
        <v>25</v>
      </c>
    </row>
    <row r="18" spans="1:12" ht="43.5" hidden="1" x14ac:dyDescent="0.35">
      <c r="B18" s="1" t="s">
        <v>22</v>
      </c>
      <c r="C18" s="1"/>
      <c r="D18" s="1" t="s">
        <v>26</v>
      </c>
      <c r="E18" s="1" t="s">
        <v>25</v>
      </c>
      <c r="F18" s="1" t="s">
        <v>33</v>
      </c>
      <c r="G18" s="1" t="s">
        <v>25</v>
      </c>
      <c r="H18" s="1" t="s">
        <v>33</v>
      </c>
      <c r="I18" s="1" t="s">
        <v>33</v>
      </c>
      <c r="J18" s="1" t="s">
        <v>25</v>
      </c>
      <c r="K18" s="1" t="s">
        <v>25</v>
      </c>
      <c r="L18" s="1" t="s">
        <v>25</v>
      </c>
    </row>
    <row r="19" spans="1:12" ht="29" hidden="1" x14ac:dyDescent="0.35">
      <c r="B19" s="1" t="s">
        <v>32</v>
      </c>
      <c r="C19" s="1"/>
      <c r="D19" s="1" t="s">
        <v>33</v>
      </c>
      <c r="E19" s="1" t="s">
        <v>33</v>
      </c>
      <c r="F19" s="1" t="s">
        <v>33</v>
      </c>
      <c r="G19" s="1" t="s">
        <v>33</v>
      </c>
      <c r="H19" s="1" t="s">
        <v>25</v>
      </c>
      <c r="I19" s="1" t="s">
        <v>25</v>
      </c>
      <c r="J19" s="1" t="s">
        <v>25</v>
      </c>
      <c r="K19" s="1" t="s">
        <v>25</v>
      </c>
      <c r="L19" s="1" t="s">
        <v>33</v>
      </c>
    </row>
    <row r="20" spans="1:12" x14ac:dyDescent="0.35">
      <c r="E20" s="3"/>
      <c r="F20" s="3"/>
      <c r="G20" s="3"/>
      <c r="H20" s="3"/>
      <c r="I20" s="3"/>
      <c r="J20" s="3"/>
      <c r="K20" s="3"/>
      <c r="L20" s="3"/>
    </row>
    <row r="21" spans="1:12" x14ac:dyDescent="0.35">
      <c r="B21" t="s">
        <v>6</v>
      </c>
      <c r="D21" t="s">
        <v>7</v>
      </c>
      <c r="E21" t="s">
        <v>8</v>
      </c>
      <c r="F21" t="s">
        <v>9</v>
      </c>
      <c r="G21" t="s">
        <v>10</v>
      </c>
      <c r="H21" t="s">
        <v>11</v>
      </c>
      <c r="I21" t="s">
        <v>12</v>
      </c>
      <c r="J21" t="s">
        <v>13</v>
      </c>
      <c r="K21" t="s">
        <v>14</v>
      </c>
      <c r="L21" t="s">
        <v>15</v>
      </c>
    </row>
    <row r="22" spans="1:12" x14ac:dyDescent="0.35">
      <c r="A22" t="s">
        <v>56</v>
      </c>
      <c r="B22" s="3">
        <f>COUNTIF(B1:B19, "Never")</f>
        <v>2</v>
      </c>
      <c r="C22" s="3" t="s">
        <v>23</v>
      </c>
      <c r="D22" s="3">
        <f>COUNTIF(D1:D19, "Not at all Useful")</f>
        <v>3</v>
      </c>
      <c r="E22" s="3">
        <f>COUNTIF(E1:E19, "Not at all Useful")</f>
        <v>3</v>
      </c>
      <c r="F22" s="3">
        <f>COUNTIF(F1:F19, "Not at all Useful")</f>
        <v>3</v>
      </c>
      <c r="G22" s="3">
        <f>COUNTIF(G1:G19, "Not at all Useful")</f>
        <v>3</v>
      </c>
      <c r="H22" s="3">
        <f>COUNTIF(H1:H19, "Not at all Useful")</f>
        <v>2</v>
      </c>
      <c r="I22" s="3">
        <f>COUNTIF(I1:I19, "Not at all Useful")</f>
        <v>2</v>
      </c>
      <c r="J22" s="3">
        <f>COUNTIF(J1:J19, "Not at all Useful")</f>
        <v>1</v>
      </c>
      <c r="K22" s="3">
        <f>COUNTIF(K1:K19, "Not at all Useful")</f>
        <v>2</v>
      </c>
      <c r="L22" s="3">
        <f>COUNTIF(L1:L19, "Not at all Useful")</f>
        <v>2</v>
      </c>
    </row>
    <row r="23" spans="1:12" x14ac:dyDescent="0.35">
      <c r="A23" t="s">
        <v>85</v>
      </c>
      <c r="B23" s="3">
        <f>COUNTIF(B1:B19, "Hardly ever")</f>
        <v>0</v>
      </c>
      <c r="C23" s="3" t="s">
        <v>24</v>
      </c>
      <c r="D23" s="3">
        <f>COUNTIF(D1:D19, "Slightly Useful")</f>
        <v>2</v>
      </c>
      <c r="E23" s="3">
        <f>COUNTIF(E1:E19, "Slightly Useful")</f>
        <v>0</v>
      </c>
      <c r="F23" s="3">
        <f>COUNTIF(F1:F19, "Slightly Useful")</f>
        <v>3</v>
      </c>
      <c r="G23" s="3">
        <f>COUNTIF(G1:G19, "Slightly Useful")</f>
        <v>3</v>
      </c>
      <c r="H23" s="3">
        <f>COUNTIF(H1:H19, "Slightly Useful")</f>
        <v>2</v>
      </c>
      <c r="I23" s="3">
        <f>COUNTIF(I1:I19, "Slightly Useful")</f>
        <v>2</v>
      </c>
      <c r="J23" s="3">
        <f>COUNTIF(J1:J19, "Slightly Useful")</f>
        <v>1</v>
      </c>
      <c r="K23" s="3">
        <f>COUNTIF(K1:K19, "Slightly Useful")</f>
        <v>0</v>
      </c>
      <c r="L23" s="3">
        <f>COUNTIF(L1:L19, "Slightly Useful")</f>
        <v>0</v>
      </c>
    </row>
    <row r="24" spans="1:12" x14ac:dyDescent="0.35">
      <c r="A24" t="s">
        <v>22</v>
      </c>
      <c r="B24" s="3">
        <f>COUNTIF(B1:B19, "Sometimes")</f>
        <v>6</v>
      </c>
      <c r="C24" s="3" t="s">
        <v>26</v>
      </c>
      <c r="D24" s="3">
        <f>COUNTIF(D1:D19, "Moderately Useful")</f>
        <v>5</v>
      </c>
      <c r="E24" s="3">
        <f>COUNTIF(E1:E19, "Moderately Useful")</f>
        <v>3</v>
      </c>
      <c r="F24" s="3">
        <f>COUNTIF(F1:F19, "Moderately Useful")</f>
        <v>2</v>
      </c>
      <c r="G24" s="3">
        <f>COUNTIF(G1:G19, "Moderately Useful")</f>
        <v>4</v>
      </c>
      <c r="H24" s="3">
        <f>COUNTIF(H1:H19, "Moderately Useful")</f>
        <v>1</v>
      </c>
      <c r="I24" s="3">
        <f>COUNTIF(I1:I19, "Moderately Useful")</f>
        <v>3</v>
      </c>
      <c r="J24" s="3">
        <f>COUNTIF(J1:J19, "Moderately Useful")</f>
        <v>1</v>
      </c>
      <c r="K24" s="3">
        <f>COUNTIF(K1:K19, "Moderately Useful")</f>
        <v>3</v>
      </c>
      <c r="L24" s="3">
        <f>COUNTIF(L1:L19, "Moderately Useful")</f>
        <v>4</v>
      </c>
    </row>
    <row r="25" spans="1:12" x14ac:dyDescent="0.35">
      <c r="A25" t="s">
        <v>53</v>
      </c>
      <c r="B25" s="3">
        <f>COUNTIF(B1:B19, "About once a day")</f>
        <v>1</v>
      </c>
      <c r="C25" s="3" t="s">
        <v>33</v>
      </c>
      <c r="D25" s="3">
        <f>COUNTIF(D1:D19, "Very Useful")</f>
        <v>5</v>
      </c>
      <c r="E25" s="3">
        <f>COUNTIF(E1:E19, "Very Useful")</f>
        <v>7</v>
      </c>
      <c r="F25" s="3">
        <f>COUNTIF(F1:F19, "Very Useful")</f>
        <v>8</v>
      </c>
      <c r="G25" s="3">
        <f>COUNTIF(G1:G19, "Very Useful")</f>
        <v>4</v>
      </c>
      <c r="H25" s="3">
        <f>COUNTIF(H1:H19, "Very Useful")</f>
        <v>3</v>
      </c>
      <c r="I25" s="3">
        <f>COUNTIF(I1:I19, "Very Useful")</f>
        <v>3</v>
      </c>
      <c r="J25" s="3">
        <f>COUNTIF(J1:J19, "Very Useful")</f>
        <v>1</v>
      </c>
      <c r="K25" s="3">
        <f>COUNTIF(K1:K19, "Very Useful")</f>
        <v>2</v>
      </c>
      <c r="L25" s="3">
        <f>COUNTIF(L1:L19, "Very Useful")</f>
        <v>3</v>
      </c>
    </row>
    <row r="26" spans="1:12" x14ac:dyDescent="0.35">
      <c r="A26" t="s">
        <v>32</v>
      </c>
      <c r="B26" s="3">
        <f>COUNTIF(B1:B19, "Several times every day")</f>
        <v>10</v>
      </c>
      <c r="C26" s="3" t="s">
        <v>25</v>
      </c>
      <c r="D26" s="3">
        <f>COUNTIF(D1:D19, "Extremely Useful")</f>
        <v>4</v>
      </c>
      <c r="E26" s="3">
        <f>COUNTIF(E1:E19, "Extremely Useful")</f>
        <v>6</v>
      </c>
      <c r="F26" s="3">
        <f>COUNTIF(F1:F19, "Extremely Useful")</f>
        <v>3</v>
      </c>
      <c r="G26" s="3">
        <f>COUNTIF(G1:G19, "Extremely Useful")</f>
        <v>5</v>
      </c>
      <c r="H26" s="3">
        <f>COUNTIF(H1:H19, "Extremely Useful")</f>
        <v>11</v>
      </c>
      <c r="I26" s="3">
        <f>COUNTIF(I1:I19, "Extremely Useful")</f>
        <v>9</v>
      </c>
      <c r="J26" s="3">
        <f>COUNTIF(J1:J19, "Extremely Useful")</f>
        <v>15</v>
      </c>
      <c r="K26" s="3">
        <f>COUNTIF(K1:K19, "Extremely Useful")</f>
        <v>12</v>
      </c>
      <c r="L26" s="3">
        <f>COUNTIF(L1:L19, "Extremely Useful")</f>
        <v>10</v>
      </c>
    </row>
    <row r="27" spans="1:12" x14ac:dyDescent="0.35">
      <c r="B27" t="s">
        <v>18</v>
      </c>
      <c r="D27" t="s">
        <v>19</v>
      </c>
    </row>
    <row r="28" spans="1:12" x14ac:dyDescent="0.35">
      <c r="A28" t="s">
        <v>86</v>
      </c>
      <c r="B28">
        <v>17</v>
      </c>
      <c r="C28" s="3" t="s">
        <v>45</v>
      </c>
      <c r="D28">
        <v>13</v>
      </c>
    </row>
    <row r="29" spans="1:12" x14ac:dyDescent="0.35">
      <c r="A29" t="s">
        <v>87</v>
      </c>
      <c r="B29">
        <v>7</v>
      </c>
      <c r="C29" s="3" t="s">
        <v>90</v>
      </c>
      <c r="D29">
        <v>6</v>
      </c>
    </row>
    <row r="30" spans="1:12" x14ac:dyDescent="0.35">
      <c r="A30" t="s">
        <v>88</v>
      </c>
      <c r="B30">
        <v>5</v>
      </c>
    </row>
    <row r="31" spans="1:12" x14ac:dyDescent="0.35">
      <c r="A31" t="s">
        <v>89</v>
      </c>
      <c r="B31">
        <v>12</v>
      </c>
    </row>
    <row r="33" spans="1:5" x14ac:dyDescent="0.35">
      <c r="B33" t="s">
        <v>84</v>
      </c>
      <c r="E33" t="s">
        <v>20</v>
      </c>
    </row>
    <row r="34" spans="1:5" ht="21" x14ac:dyDescent="0.35">
      <c r="A34" t="s">
        <v>30</v>
      </c>
      <c r="B34">
        <v>3</v>
      </c>
      <c r="D34" s="15" t="s">
        <v>91</v>
      </c>
      <c r="E34">
        <v>14</v>
      </c>
    </row>
    <row r="35" spans="1:5" ht="31.5" x14ac:dyDescent="0.35">
      <c r="A35" t="s">
        <v>82</v>
      </c>
      <c r="B35">
        <v>1</v>
      </c>
      <c r="D35" s="15" t="s">
        <v>92</v>
      </c>
      <c r="E35">
        <v>11</v>
      </c>
    </row>
    <row r="36" spans="1:5" ht="21" x14ac:dyDescent="0.35">
      <c r="A36" t="s">
        <v>48</v>
      </c>
      <c r="B36">
        <v>2</v>
      </c>
      <c r="D36" s="15" t="s">
        <v>93</v>
      </c>
      <c r="E36">
        <v>10</v>
      </c>
    </row>
    <row r="37" spans="1:5" x14ac:dyDescent="0.35">
      <c r="A37" t="s">
        <v>42</v>
      </c>
      <c r="B37">
        <v>8</v>
      </c>
      <c r="D37" s="15" t="s">
        <v>94</v>
      </c>
      <c r="E37">
        <v>7</v>
      </c>
    </row>
    <row r="38" spans="1:5" ht="31.5" x14ac:dyDescent="0.35">
      <c r="A38" t="s">
        <v>37</v>
      </c>
      <c r="B38">
        <v>5</v>
      </c>
      <c r="D38" s="15" t="s">
        <v>95</v>
      </c>
      <c r="E38">
        <v>6</v>
      </c>
    </row>
    <row r="39" spans="1:5" ht="31.5" x14ac:dyDescent="0.35">
      <c r="D39" s="15" t="s">
        <v>96</v>
      </c>
      <c r="E39">
        <v>6</v>
      </c>
    </row>
    <row r="40" spans="1:5" ht="52.5" x14ac:dyDescent="0.35">
      <c r="D40" s="15" t="s">
        <v>97</v>
      </c>
      <c r="E40">
        <v>7</v>
      </c>
    </row>
    <row r="41" spans="1:5" ht="31.5" x14ac:dyDescent="0.35">
      <c r="D41" s="15" t="s">
        <v>98</v>
      </c>
      <c r="E41">
        <v>5</v>
      </c>
    </row>
    <row r="42" spans="1:5" x14ac:dyDescent="0.35">
      <c r="D42" s="16" t="s">
        <v>99</v>
      </c>
      <c r="E42">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1F59FF8507B54C9CA391088912CC59" ma:contentTypeVersion="3" ma:contentTypeDescription="Create a new document." ma:contentTypeScope="" ma:versionID="9f32041efa79e06d67f8e9f79933e64c">
  <xsd:schema xmlns:xsd="http://www.w3.org/2001/XMLSchema" xmlns:xs="http://www.w3.org/2001/XMLSchema" xmlns:p="http://schemas.microsoft.com/office/2006/metadata/properties" xmlns:ns2="1f3f8490-cc4a-405d-b3fe-4218888244e2" targetNamespace="http://schemas.microsoft.com/office/2006/metadata/properties" ma:root="true" ma:fieldsID="ec46b226579d7b9ee2fb5b5a8fab8a5b" ns2:_="">
    <xsd:import namespace="1f3f8490-cc4a-405d-b3fe-4218888244e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3f8490-cc4a-405d-b3fe-4218888244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AF1D14-2B69-4DCA-8EEB-AF8D09D0D6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3f8490-cc4a-405d-b3fe-4218888244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370BC1-C920-4903-AD8B-4BACB28301FB}">
  <ds:schemaRefs>
    <ds:schemaRef ds:uri="http://schemas.microsoft.com/sharepoint/v3/contenttype/forms"/>
  </ds:schemaRefs>
</ds:datastoreItem>
</file>

<file path=customXml/itemProps3.xml><?xml version="1.0" encoding="utf-8"?>
<ds:datastoreItem xmlns:ds="http://schemas.openxmlformats.org/officeDocument/2006/customXml" ds:itemID="{6DDBB034-7233-4748-A7DD-EFD85659C04E}">
  <ds:schemaRefs>
    <ds:schemaRef ds:uri="http://purl.org/dc/elements/1.1/"/>
    <ds:schemaRef ds:uri="http://schemas.microsoft.com/office/infopath/2007/PartnerControls"/>
    <ds:schemaRef ds:uri="http://schemas.microsoft.com/office/2006/documentManagement/types"/>
    <ds:schemaRef ds:uri="http://purl.org/dc/dcmitype/"/>
    <ds:schemaRef ds:uri="1f3f8490-cc4a-405d-b3fe-4218888244e2"/>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Mooraj, Hamza</cp:lastModifiedBy>
  <cp:revision/>
  <dcterms:created xsi:type="dcterms:W3CDTF">2025-08-18T07:45:39Z</dcterms:created>
  <dcterms:modified xsi:type="dcterms:W3CDTF">2025-08-18T10:21:38Z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0x010100231F59FF8507B54C9CA391088912CC59</vt:lpwstr>
  </property>
</Properties>
</file>