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D User1\Music\Power bi Linkdin\"/>
    </mc:Choice>
  </mc:AlternateContent>
  <xr:revisionPtr revIDLastSave="0" documentId="13_ncr:1_{56BDAEED-E195-4724-A4DC-EC9283C31D4D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1" sheetId="1" r:id="rId1"/>
    <sheet name="Expense Sheet" sheetId="4" r:id="rId2"/>
    <sheet name="Categor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1" i="4" l="1"/>
  <c r="K40" i="4"/>
  <c r="K63" i="4"/>
  <c r="K72" i="4"/>
  <c r="K95" i="4"/>
  <c r="K104" i="4"/>
  <c r="B8" i="4"/>
  <c r="C8" i="4" s="1"/>
  <c r="H8" i="4"/>
  <c r="J8" i="4"/>
  <c r="K8" i="4" s="1"/>
  <c r="B9" i="4"/>
  <c r="C9" i="4" s="1"/>
  <c r="H9" i="4"/>
  <c r="J9" i="4"/>
  <c r="K9" i="4" s="1"/>
  <c r="B10" i="4"/>
  <c r="C10" i="4" s="1"/>
  <c r="H10" i="4"/>
  <c r="J10" i="4"/>
  <c r="K10" i="4" s="1"/>
  <c r="B11" i="4"/>
  <c r="C11" i="4" s="1"/>
  <c r="H11" i="4"/>
  <c r="J11" i="4"/>
  <c r="K11" i="4" s="1"/>
  <c r="B12" i="4"/>
  <c r="C12" i="4" s="1"/>
  <c r="H12" i="4"/>
  <c r="J12" i="4"/>
  <c r="K12" i="4" s="1"/>
  <c r="B13" i="4"/>
  <c r="C13" i="4" s="1"/>
  <c r="H13" i="4"/>
  <c r="J13" i="4"/>
  <c r="K13" i="4" s="1"/>
  <c r="B14" i="4"/>
  <c r="C14" i="4" s="1"/>
  <c r="H14" i="4"/>
  <c r="J14" i="4"/>
  <c r="K14" i="4" s="1"/>
  <c r="B15" i="4"/>
  <c r="C15" i="4" s="1"/>
  <c r="H15" i="4"/>
  <c r="J15" i="4"/>
  <c r="K15" i="4" s="1"/>
  <c r="B16" i="4"/>
  <c r="C16" i="4" s="1"/>
  <c r="H16" i="4"/>
  <c r="J16" i="4"/>
  <c r="K16" i="4" s="1"/>
  <c r="B17" i="4"/>
  <c r="C17" i="4" s="1"/>
  <c r="H17" i="4"/>
  <c r="J17" i="4"/>
  <c r="K17" i="4" s="1"/>
  <c r="B18" i="4"/>
  <c r="C18" i="4" s="1"/>
  <c r="H18" i="4"/>
  <c r="J18" i="4"/>
  <c r="K18" i="4" s="1"/>
  <c r="B19" i="4"/>
  <c r="C19" i="4" s="1"/>
  <c r="H19" i="4"/>
  <c r="J19" i="4"/>
  <c r="K19" i="4" s="1"/>
  <c r="B20" i="4"/>
  <c r="C20" i="4" s="1"/>
  <c r="H20" i="4"/>
  <c r="J20" i="4"/>
  <c r="K20" i="4" s="1"/>
  <c r="B21" i="4"/>
  <c r="C21" i="4" s="1"/>
  <c r="H21" i="4"/>
  <c r="J21" i="4"/>
  <c r="K21" i="4" s="1"/>
  <c r="B22" i="4"/>
  <c r="C22" i="4" s="1"/>
  <c r="H22" i="4"/>
  <c r="J22" i="4"/>
  <c r="K22" i="4" s="1"/>
  <c r="B23" i="4"/>
  <c r="C23" i="4" s="1"/>
  <c r="H23" i="4"/>
  <c r="J23" i="4"/>
  <c r="K23" i="4" s="1"/>
  <c r="B24" i="4"/>
  <c r="C24" i="4" s="1"/>
  <c r="H24" i="4"/>
  <c r="J24" i="4"/>
  <c r="K24" i="4" s="1"/>
  <c r="B25" i="4"/>
  <c r="C25" i="4" s="1"/>
  <c r="H25" i="4"/>
  <c r="J25" i="4"/>
  <c r="K25" i="4" s="1"/>
  <c r="B26" i="4"/>
  <c r="C26" i="4" s="1"/>
  <c r="H26" i="4"/>
  <c r="J26" i="4"/>
  <c r="K26" i="4" s="1"/>
  <c r="B27" i="4"/>
  <c r="C27" i="4" s="1"/>
  <c r="H27" i="4"/>
  <c r="J27" i="4"/>
  <c r="K27" i="4" s="1"/>
  <c r="B28" i="4"/>
  <c r="C28" i="4" s="1"/>
  <c r="H28" i="4"/>
  <c r="J28" i="4"/>
  <c r="K28" i="4" s="1"/>
  <c r="B29" i="4"/>
  <c r="C29" i="4" s="1"/>
  <c r="H29" i="4"/>
  <c r="J29" i="4"/>
  <c r="K29" i="4" s="1"/>
  <c r="B30" i="4"/>
  <c r="C30" i="4" s="1"/>
  <c r="H30" i="4"/>
  <c r="J30" i="4"/>
  <c r="K30" i="4" s="1"/>
  <c r="B31" i="4"/>
  <c r="C31" i="4" s="1"/>
  <c r="H31" i="4"/>
  <c r="J31" i="4"/>
  <c r="B32" i="4"/>
  <c r="C32" i="4" s="1"/>
  <c r="H32" i="4"/>
  <c r="J32" i="4"/>
  <c r="K32" i="4" s="1"/>
  <c r="B33" i="4"/>
  <c r="C33" i="4" s="1"/>
  <c r="H33" i="4"/>
  <c r="J33" i="4"/>
  <c r="K33" i="4" s="1"/>
  <c r="B34" i="4"/>
  <c r="C34" i="4" s="1"/>
  <c r="H34" i="4"/>
  <c r="J34" i="4"/>
  <c r="K34" i="4" s="1"/>
  <c r="B35" i="4"/>
  <c r="C35" i="4" s="1"/>
  <c r="H35" i="4"/>
  <c r="J35" i="4"/>
  <c r="K35" i="4" s="1"/>
  <c r="B36" i="4"/>
  <c r="C36" i="4" s="1"/>
  <c r="H36" i="4"/>
  <c r="J36" i="4"/>
  <c r="K36" i="4" s="1"/>
  <c r="B37" i="4"/>
  <c r="C37" i="4" s="1"/>
  <c r="H37" i="4"/>
  <c r="J37" i="4"/>
  <c r="K37" i="4" s="1"/>
  <c r="B38" i="4"/>
  <c r="C38" i="4" s="1"/>
  <c r="H38" i="4"/>
  <c r="J38" i="4"/>
  <c r="K38" i="4" s="1"/>
  <c r="B39" i="4"/>
  <c r="C39" i="4" s="1"/>
  <c r="H39" i="4"/>
  <c r="J39" i="4"/>
  <c r="K39" i="4" s="1"/>
  <c r="B40" i="4"/>
  <c r="C40" i="4" s="1"/>
  <c r="H40" i="4"/>
  <c r="J40" i="4"/>
  <c r="B41" i="4"/>
  <c r="C41" i="4" s="1"/>
  <c r="H41" i="4"/>
  <c r="J41" i="4"/>
  <c r="K41" i="4" s="1"/>
  <c r="B42" i="4"/>
  <c r="C42" i="4" s="1"/>
  <c r="H42" i="4"/>
  <c r="J42" i="4"/>
  <c r="K42" i="4" s="1"/>
  <c r="B43" i="4"/>
  <c r="C43" i="4" s="1"/>
  <c r="H43" i="4"/>
  <c r="J43" i="4"/>
  <c r="K43" i="4" s="1"/>
  <c r="B44" i="4"/>
  <c r="C44" i="4" s="1"/>
  <c r="H44" i="4"/>
  <c r="J44" i="4"/>
  <c r="K44" i="4" s="1"/>
  <c r="B45" i="4"/>
  <c r="C45" i="4" s="1"/>
  <c r="H45" i="4"/>
  <c r="J45" i="4"/>
  <c r="K45" i="4" s="1"/>
  <c r="B46" i="4"/>
  <c r="C46" i="4" s="1"/>
  <c r="H46" i="4"/>
  <c r="J46" i="4"/>
  <c r="K46" i="4" s="1"/>
  <c r="B47" i="4"/>
  <c r="C47" i="4" s="1"/>
  <c r="H47" i="4"/>
  <c r="J47" i="4"/>
  <c r="K47" i="4" s="1"/>
  <c r="B48" i="4"/>
  <c r="C48" i="4" s="1"/>
  <c r="H48" i="4"/>
  <c r="J48" i="4"/>
  <c r="K48" i="4" s="1"/>
  <c r="B49" i="4"/>
  <c r="C49" i="4" s="1"/>
  <c r="H49" i="4"/>
  <c r="J49" i="4"/>
  <c r="K49" i="4" s="1"/>
  <c r="B50" i="4"/>
  <c r="C50" i="4" s="1"/>
  <c r="H50" i="4"/>
  <c r="J50" i="4"/>
  <c r="K50" i="4" s="1"/>
  <c r="B51" i="4"/>
  <c r="C51" i="4" s="1"/>
  <c r="H51" i="4"/>
  <c r="J51" i="4"/>
  <c r="K51" i="4" s="1"/>
  <c r="B52" i="4"/>
  <c r="C52" i="4" s="1"/>
  <c r="H52" i="4"/>
  <c r="J52" i="4"/>
  <c r="K52" i="4" s="1"/>
  <c r="B53" i="4"/>
  <c r="C53" i="4" s="1"/>
  <c r="H53" i="4"/>
  <c r="J53" i="4"/>
  <c r="K53" i="4" s="1"/>
  <c r="B54" i="4"/>
  <c r="C54" i="4" s="1"/>
  <c r="H54" i="4"/>
  <c r="J54" i="4"/>
  <c r="K54" i="4" s="1"/>
  <c r="B55" i="4"/>
  <c r="C55" i="4" s="1"/>
  <c r="H55" i="4"/>
  <c r="J55" i="4"/>
  <c r="K55" i="4" s="1"/>
  <c r="B56" i="4"/>
  <c r="C56" i="4" s="1"/>
  <c r="H56" i="4"/>
  <c r="J56" i="4"/>
  <c r="K56" i="4" s="1"/>
  <c r="B57" i="4"/>
  <c r="C57" i="4" s="1"/>
  <c r="H57" i="4"/>
  <c r="J57" i="4"/>
  <c r="K57" i="4" s="1"/>
  <c r="B58" i="4"/>
  <c r="C58" i="4" s="1"/>
  <c r="H58" i="4"/>
  <c r="J58" i="4"/>
  <c r="K58" i="4" s="1"/>
  <c r="B59" i="4"/>
  <c r="C59" i="4" s="1"/>
  <c r="H59" i="4"/>
  <c r="J59" i="4"/>
  <c r="K59" i="4" s="1"/>
  <c r="B60" i="4"/>
  <c r="C60" i="4" s="1"/>
  <c r="H60" i="4"/>
  <c r="J60" i="4"/>
  <c r="K60" i="4" s="1"/>
  <c r="B61" i="4"/>
  <c r="C61" i="4" s="1"/>
  <c r="H61" i="4"/>
  <c r="J61" i="4"/>
  <c r="K61" i="4" s="1"/>
  <c r="J113" i="4"/>
  <c r="K113" i="4" s="1"/>
  <c r="J114" i="4"/>
  <c r="K114" i="4" s="1"/>
  <c r="J115" i="4"/>
  <c r="K115" i="4" s="1"/>
  <c r="J116" i="4"/>
  <c r="K116" i="4" s="1"/>
  <c r="J117" i="4"/>
  <c r="K117" i="4" s="1"/>
  <c r="J107" i="4"/>
  <c r="K107" i="4" s="1"/>
  <c r="J108" i="4"/>
  <c r="K108" i="4" s="1"/>
  <c r="J109" i="4"/>
  <c r="K109" i="4" s="1"/>
  <c r="J110" i="4"/>
  <c r="K110" i="4" s="1"/>
  <c r="J111" i="4"/>
  <c r="K111" i="4" s="1"/>
  <c r="J112" i="4"/>
  <c r="K112" i="4" s="1"/>
  <c r="B62" i="4"/>
  <c r="C62" i="4" s="1"/>
  <c r="H62" i="4"/>
  <c r="J62" i="4"/>
  <c r="K62" i="4" s="1"/>
  <c r="B63" i="4"/>
  <c r="C63" i="4" s="1"/>
  <c r="H63" i="4"/>
  <c r="J63" i="4"/>
  <c r="B64" i="4"/>
  <c r="C64" i="4" s="1"/>
  <c r="H64" i="4"/>
  <c r="J64" i="4"/>
  <c r="K64" i="4" s="1"/>
  <c r="B65" i="4"/>
  <c r="C65" i="4" s="1"/>
  <c r="H65" i="4"/>
  <c r="J65" i="4"/>
  <c r="K65" i="4" s="1"/>
  <c r="B66" i="4"/>
  <c r="C66" i="4" s="1"/>
  <c r="H66" i="4"/>
  <c r="J66" i="4"/>
  <c r="K66" i="4" s="1"/>
  <c r="B67" i="4"/>
  <c r="C67" i="4" s="1"/>
  <c r="H67" i="4"/>
  <c r="J67" i="4"/>
  <c r="K67" i="4" s="1"/>
  <c r="B68" i="4"/>
  <c r="C68" i="4" s="1"/>
  <c r="H68" i="4"/>
  <c r="J68" i="4"/>
  <c r="K68" i="4" s="1"/>
  <c r="B69" i="4"/>
  <c r="C69" i="4" s="1"/>
  <c r="H69" i="4"/>
  <c r="J69" i="4"/>
  <c r="K69" i="4" s="1"/>
  <c r="B70" i="4"/>
  <c r="C70" i="4" s="1"/>
  <c r="H70" i="4"/>
  <c r="J70" i="4"/>
  <c r="K70" i="4" s="1"/>
  <c r="B71" i="4"/>
  <c r="C71" i="4" s="1"/>
  <c r="H71" i="4"/>
  <c r="J71" i="4"/>
  <c r="K71" i="4" s="1"/>
  <c r="B72" i="4"/>
  <c r="C72" i="4" s="1"/>
  <c r="H72" i="4"/>
  <c r="J72" i="4"/>
  <c r="B73" i="4"/>
  <c r="C73" i="4" s="1"/>
  <c r="H73" i="4"/>
  <c r="J73" i="4"/>
  <c r="K73" i="4" s="1"/>
  <c r="B74" i="4"/>
  <c r="C74" i="4" s="1"/>
  <c r="H74" i="4"/>
  <c r="J74" i="4"/>
  <c r="K74" i="4" s="1"/>
  <c r="B75" i="4"/>
  <c r="C75" i="4" s="1"/>
  <c r="H75" i="4"/>
  <c r="J75" i="4"/>
  <c r="K75" i="4" s="1"/>
  <c r="B76" i="4"/>
  <c r="C76" i="4" s="1"/>
  <c r="H76" i="4"/>
  <c r="J76" i="4"/>
  <c r="K76" i="4" s="1"/>
  <c r="B77" i="4"/>
  <c r="C77" i="4" s="1"/>
  <c r="H77" i="4"/>
  <c r="J77" i="4"/>
  <c r="K77" i="4" s="1"/>
  <c r="B78" i="4"/>
  <c r="C78" i="4" s="1"/>
  <c r="H78" i="4"/>
  <c r="J78" i="4"/>
  <c r="K78" i="4" s="1"/>
  <c r="B79" i="4"/>
  <c r="C79" i="4" s="1"/>
  <c r="H79" i="4"/>
  <c r="J79" i="4"/>
  <c r="K79" i="4" s="1"/>
  <c r="B80" i="4"/>
  <c r="C80" i="4" s="1"/>
  <c r="H80" i="4"/>
  <c r="J80" i="4"/>
  <c r="K80" i="4" s="1"/>
  <c r="B81" i="4"/>
  <c r="C81" i="4" s="1"/>
  <c r="H81" i="4"/>
  <c r="J81" i="4"/>
  <c r="K81" i="4" s="1"/>
  <c r="B82" i="4"/>
  <c r="C82" i="4" s="1"/>
  <c r="H82" i="4"/>
  <c r="J82" i="4"/>
  <c r="K82" i="4" s="1"/>
  <c r="B83" i="4"/>
  <c r="C83" i="4" s="1"/>
  <c r="H83" i="4"/>
  <c r="J83" i="4"/>
  <c r="K83" i="4" s="1"/>
  <c r="B84" i="4"/>
  <c r="C84" i="4" s="1"/>
  <c r="H84" i="4"/>
  <c r="J84" i="4"/>
  <c r="K84" i="4" s="1"/>
  <c r="B85" i="4"/>
  <c r="C85" i="4" s="1"/>
  <c r="H85" i="4"/>
  <c r="J85" i="4"/>
  <c r="K85" i="4" s="1"/>
  <c r="B86" i="4"/>
  <c r="C86" i="4" s="1"/>
  <c r="H86" i="4"/>
  <c r="J86" i="4"/>
  <c r="K86" i="4" s="1"/>
  <c r="B87" i="4"/>
  <c r="C87" i="4" s="1"/>
  <c r="H87" i="4"/>
  <c r="J87" i="4"/>
  <c r="K87" i="4" s="1"/>
  <c r="B88" i="4"/>
  <c r="C88" i="4" s="1"/>
  <c r="H88" i="4"/>
  <c r="J88" i="4"/>
  <c r="K88" i="4" s="1"/>
  <c r="B89" i="4"/>
  <c r="C89" i="4" s="1"/>
  <c r="H89" i="4"/>
  <c r="J89" i="4"/>
  <c r="K89" i="4" s="1"/>
  <c r="B90" i="4"/>
  <c r="C90" i="4" s="1"/>
  <c r="H90" i="4"/>
  <c r="J90" i="4"/>
  <c r="K90" i="4" s="1"/>
  <c r="B91" i="4"/>
  <c r="C91" i="4" s="1"/>
  <c r="H91" i="4"/>
  <c r="J91" i="4"/>
  <c r="K91" i="4" s="1"/>
  <c r="B92" i="4"/>
  <c r="C92" i="4" s="1"/>
  <c r="H92" i="4"/>
  <c r="J92" i="4"/>
  <c r="K92" i="4" s="1"/>
  <c r="B93" i="4"/>
  <c r="C93" i="4" s="1"/>
  <c r="H93" i="4"/>
  <c r="J93" i="4"/>
  <c r="K93" i="4" s="1"/>
  <c r="B94" i="4"/>
  <c r="C94" i="4" s="1"/>
  <c r="H94" i="4"/>
  <c r="J94" i="4"/>
  <c r="K94" i="4" s="1"/>
  <c r="B95" i="4"/>
  <c r="C95" i="4" s="1"/>
  <c r="H95" i="4"/>
  <c r="J95" i="4"/>
  <c r="B96" i="4"/>
  <c r="C96" i="4" s="1"/>
  <c r="H96" i="4"/>
  <c r="J96" i="4"/>
  <c r="K96" i="4" s="1"/>
  <c r="B97" i="4"/>
  <c r="C97" i="4" s="1"/>
  <c r="H97" i="4"/>
  <c r="J97" i="4"/>
  <c r="K97" i="4" s="1"/>
  <c r="B98" i="4"/>
  <c r="C98" i="4" s="1"/>
  <c r="H98" i="4"/>
  <c r="J98" i="4"/>
  <c r="K98" i="4" s="1"/>
  <c r="B99" i="4"/>
  <c r="C99" i="4" s="1"/>
  <c r="H99" i="4"/>
  <c r="J99" i="4"/>
  <c r="K99" i="4" s="1"/>
  <c r="B100" i="4"/>
  <c r="C100" i="4" s="1"/>
  <c r="H100" i="4"/>
  <c r="J100" i="4"/>
  <c r="K100" i="4" s="1"/>
  <c r="B101" i="4"/>
  <c r="C101" i="4" s="1"/>
  <c r="H101" i="4"/>
  <c r="J101" i="4"/>
  <c r="K101" i="4" s="1"/>
  <c r="B102" i="4"/>
  <c r="C102" i="4" s="1"/>
  <c r="H102" i="4"/>
  <c r="J102" i="4"/>
  <c r="K102" i="4" s="1"/>
  <c r="B103" i="4"/>
  <c r="C103" i="4" s="1"/>
  <c r="H103" i="4"/>
  <c r="J103" i="4"/>
  <c r="K103" i="4" s="1"/>
  <c r="B104" i="4"/>
  <c r="C104" i="4" s="1"/>
  <c r="H104" i="4"/>
  <c r="J104" i="4"/>
  <c r="B105" i="4"/>
  <c r="C105" i="4" s="1"/>
  <c r="H105" i="4"/>
  <c r="J105" i="4"/>
  <c r="K105" i="4" s="1"/>
  <c r="B106" i="4"/>
  <c r="C106" i="4" s="1"/>
  <c r="H106" i="4"/>
  <c r="J106" i="4"/>
  <c r="K106" i="4" s="1"/>
  <c r="B107" i="4"/>
  <c r="C107" i="4" s="1"/>
  <c r="H107" i="4"/>
  <c r="B108" i="4"/>
  <c r="C108" i="4" s="1"/>
  <c r="H108" i="4"/>
  <c r="B109" i="4"/>
  <c r="C109" i="4" s="1"/>
  <c r="H109" i="4"/>
  <c r="B110" i="4"/>
  <c r="C110" i="4" s="1"/>
  <c r="H110" i="4"/>
  <c r="B111" i="4"/>
  <c r="C111" i="4" s="1"/>
  <c r="H111" i="4"/>
  <c r="B112" i="4"/>
  <c r="C112" i="4" s="1"/>
  <c r="H112" i="4"/>
  <c r="B113" i="4"/>
  <c r="C113" i="4" s="1"/>
  <c r="H113" i="4"/>
  <c r="B114" i="4"/>
  <c r="C114" i="4" s="1"/>
  <c r="H114" i="4"/>
  <c r="B115" i="4"/>
  <c r="C115" i="4" s="1"/>
  <c r="H115" i="4"/>
  <c r="B116" i="4"/>
  <c r="C116" i="4" s="1"/>
  <c r="H116" i="4"/>
  <c r="B117" i="4"/>
  <c r="C117" i="4" s="1"/>
  <c r="H117" i="4"/>
  <c r="T46" i="1"/>
  <c r="T50" i="1" s="1"/>
  <c r="B8" i="1"/>
  <c r="D18" i="1"/>
  <c r="D19" i="1" s="1"/>
  <c r="H14" i="1"/>
  <c r="K8" i="1" l="1"/>
</calcChain>
</file>

<file path=xl/sharedStrings.xml><?xml version="1.0" encoding="utf-8"?>
<sst xmlns="http://schemas.openxmlformats.org/spreadsheetml/2006/main" count="522" uniqueCount="159">
  <si>
    <t>Cash Inflow</t>
  </si>
  <si>
    <t>Investtment</t>
  </si>
  <si>
    <t>Salary</t>
  </si>
  <si>
    <t>Pension</t>
  </si>
  <si>
    <t>Plots</t>
  </si>
  <si>
    <t>CashOutflow</t>
  </si>
  <si>
    <t>Bills</t>
  </si>
  <si>
    <t>Fuel M</t>
  </si>
  <si>
    <t xml:space="preserve"> </t>
  </si>
  <si>
    <t>Fuel H</t>
  </si>
  <si>
    <t>Grocerry</t>
  </si>
  <si>
    <t>Total</t>
  </si>
  <si>
    <t>Ghosht</t>
  </si>
  <si>
    <t xml:space="preserve">Fruit </t>
  </si>
  <si>
    <t>Med</t>
  </si>
  <si>
    <t>chai etc</t>
  </si>
  <si>
    <t>papa</t>
  </si>
  <si>
    <t>Other</t>
  </si>
  <si>
    <t>Hamza</t>
  </si>
  <si>
    <t>Mama</t>
  </si>
  <si>
    <t>comette</t>
  </si>
  <si>
    <t>Fuel</t>
  </si>
  <si>
    <t>Viper</t>
  </si>
  <si>
    <t>Petrol</t>
  </si>
  <si>
    <t>Guest</t>
  </si>
  <si>
    <t>Left</t>
  </si>
  <si>
    <t>mama</t>
  </si>
  <si>
    <t>Food</t>
  </si>
  <si>
    <t>Mechanic</t>
  </si>
  <si>
    <t>Paint brush</t>
  </si>
  <si>
    <t>Food (Palou)</t>
  </si>
  <si>
    <t>Food (Yougart)</t>
  </si>
  <si>
    <t>Trouser</t>
  </si>
  <si>
    <t>Kurta</t>
  </si>
  <si>
    <t>Vape stuff</t>
  </si>
  <si>
    <t>Groceery</t>
  </si>
  <si>
    <t>Ata</t>
  </si>
  <si>
    <t>Internet</t>
  </si>
  <si>
    <t xml:space="preserve"> Food (Junk)</t>
  </si>
  <si>
    <t>Food (Nan/coke)</t>
  </si>
  <si>
    <t>Food (Chicken)</t>
  </si>
  <si>
    <t>Food (Fruits)</t>
  </si>
  <si>
    <t>Food (Samosay)</t>
  </si>
  <si>
    <t>Food (bred/maggie/water bottle)</t>
  </si>
  <si>
    <t>Food (yougart)</t>
  </si>
  <si>
    <t>Haircut</t>
  </si>
  <si>
    <t>Lahore Ticket</t>
  </si>
  <si>
    <t>Papa</t>
  </si>
  <si>
    <t>Food (fruits/vegetables)</t>
  </si>
  <si>
    <t>Food (eggs)</t>
  </si>
  <si>
    <t>Paint</t>
  </si>
  <si>
    <t>Food(biryani)</t>
  </si>
  <si>
    <t xml:space="preserve">Food (cake) </t>
  </si>
  <si>
    <t>Mali</t>
  </si>
  <si>
    <t xml:space="preserve">Fuel </t>
  </si>
  <si>
    <t xml:space="preserve">Papa(Clamp) </t>
  </si>
  <si>
    <t>Papa (pipes)</t>
  </si>
  <si>
    <t>Papa (tools)</t>
  </si>
  <si>
    <t>Account</t>
  </si>
  <si>
    <t xml:space="preserve">Date </t>
  </si>
  <si>
    <t>Discription</t>
  </si>
  <si>
    <t>Debit</t>
  </si>
  <si>
    <t>Credit</t>
  </si>
  <si>
    <t>Amount</t>
  </si>
  <si>
    <t>Sub-Category</t>
  </si>
  <si>
    <t>Category</t>
  </si>
  <si>
    <t>Category Type</t>
  </si>
  <si>
    <t>Grocery</t>
  </si>
  <si>
    <t>Junk Food</t>
  </si>
  <si>
    <t>Sub-category</t>
  </si>
  <si>
    <t>category</t>
  </si>
  <si>
    <t>category type</t>
  </si>
  <si>
    <t>Living Expenses</t>
  </si>
  <si>
    <t>Expense</t>
  </si>
  <si>
    <t>Phone</t>
  </si>
  <si>
    <t>Electricity Bill</t>
  </si>
  <si>
    <t>Gas Bill</t>
  </si>
  <si>
    <t>Transport</t>
  </si>
  <si>
    <t>Clothes</t>
  </si>
  <si>
    <t>Discretionary</t>
  </si>
  <si>
    <t>Gym</t>
  </si>
  <si>
    <t>Gifts</t>
  </si>
  <si>
    <t>Entertainment</t>
  </si>
  <si>
    <t>Furnishings</t>
  </si>
  <si>
    <t>Restaurant</t>
  </si>
  <si>
    <t>Dining out</t>
  </si>
  <si>
    <t>Guests</t>
  </si>
  <si>
    <t>Dentist</t>
  </si>
  <si>
    <t>Doctor</t>
  </si>
  <si>
    <t>Donation</t>
  </si>
  <si>
    <t>Charity</t>
  </si>
  <si>
    <t>Medical</t>
  </si>
  <si>
    <t>Income</t>
  </si>
  <si>
    <t>Profits</t>
  </si>
  <si>
    <t>Investment</t>
  </si>
  <si>
    <t>Yougart</t>
  </si>
  <si>
    <t>Tools</t>
  </si>
  <si>
    <t>Construction</t>
  </si>
  <si>
    <t>Shoes</t>
  </si>
  <si>
    <t>Chicken</t>
  </si>
  <si>
    <t>Fruits</t>
  </si>
  <si>
    <t>fruits/vegetables</t>
  </si>
  <si>
    <t>Eggs</t>
  </si>
  <si>
    <t>Biryani</t>
  </si>
  <si>
    <t>Cake</t>
  </si>
  <si>
    <t>Pizza</t>
  </si>
  <si>
    <t>Makeup</t>
  </si>
  <si>
    <t>Travel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</si>
  <si>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</si>
  <si>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</si>
  <si>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</si>
  <si>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</si>
  <si>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</si>
  <si>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</si>
  <si>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</si>
  <si>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</si>
  <si>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</si>
  <si>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</si>
  <si>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</si>
  <si>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</si>
  <si>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</si>
  <si>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Month no</t>
  </si>
  <si>
    <t>Shirt</t>
  </si>
  <si>
    <t>Gas bill</t>
  </si>
  <si>
    <t>Car Maintenance</t>
  </si>
  <si>
    <t>Icecream</t>
  </si>
  <si>
    <t>Medicine</t>
  </si>
  <si>
    <t>Vegetables</t>
  </si>
  <si>
    <t>Fruit</t>
  </si>
  <si>
    <t>Internet Bill</t>
  </si>
  <si>
    <t>fruits</t>
  </si>
  <si>
    <t>fuel</t>
  </si>
  <si>
    <t>battery</t>
  </si>
  <si>
    <t>yougart</t>
  </si>
  <si>
    <t>tool bag</t>
  </si>
  <si>
    <t xml:space="preserve">food </t>
  </si>
  <si>
    <t>food</t>
  </si>
  <si>
    <t>Bussiness</t>
  </si>
  <si>
    <t>Bank 3</t>
  </si>
  <si>
    <t>Bank 2</t>
  </si>
  <si>
    <t>Bank 1</t>
  </si>
  <si>
    <t>Bussines</t>
  </si>
  <si>
    <t>Stocks</t>
  </si>
  <si>
    <t>Recreational Trip</t>
  </si>
  <si>
    <t>Pent</t>
  </si>
  <si>
    <t>Cigratee</t>
  </si>
  <si>
    <t>Café Food</t>
  </si>
  <si>
    <t>Animal Rescue</t>
  </si>
  <si>
    <t>Home improvemment</t>
  </si>
  <si>
    <t>Café</t>
  </si>
  <si>
    <t>Gardner</t>
  </si>
  <si>
    <t>Travelling Tickets</t>
  </si>
  <si>
    <t>Grocerey</t>
  </si>
  <si>
    <t>Chair</t>
  </si>
  <si>
    <t>Can food</t>
  </si>
  <si>
    <t>Coke</t>
  </si>
  <si>
    <t>Rice</t>
  </si>
  <si>
    <t>Septempber</t>
  </si>
  <si>
    <t>Feburary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</si>
</sst>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  <xf numFmtId="3" fontId="0" fillId="2" borderId="0" xfId="0" applyNumberFormat="1" applyFill="1"/>
    <xf numFmtId="0" fontId="0" fillId="2" borderId="0" xfId="0" applyFill="1"/>
    <xf numFmtId="3" fontId="0" fillId="3" borderId="0" xfId="0" applyNumberFormat="1" applyFill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50"/>
  <sheetViews>
    <sheetView workbookViewId="0">
      <selection activeCell="B8" sqref="B8"/>
    </sheetView>
  </sheetViews>
  <sheetFormatPr defaultRowHeight="14.4" x14ac:dyDescent="0.3"/>
  <cols>
    <col min="2" max="2" width="13.77734375" customWidth="1"/>
    <col min="3" max="3" width="11.77734375" customWidth="1"/>
    <col min="16" max="16" width="13.21875" customWidth="1"/>
    <col min="19" max="19" width="22.44140625" bestFit="1" customWidth="1"/>
  </cols>
  <sheetData>
    <row r="1" spans="2:20" x14ac:dyDescent="0.3">
      <c r="B1" t="s">
        <v>0</v>
      </c>
      <c r="G1" t="s">
        <v>5</v>
      </c>
      <c r="P1" t="s">
        <v>18</v>
      </c>
      <c r="S1" t="s">
        <v>19</v>
      </c>
    </row>
    <row r="2" spans="2:20" x14ac:dyDescent="0.3">
      <c r="C2">
        <v>40</v>
      </c>
      <c r="P2" t="s">
        <v>21</v>
      </c>
      <c r="Q2">
        <v>2000</v>
      </c>
      <c r="S2" t="s">
        <v>35</v>
      </c>
      <c r="T2">
        <v>18000</v>
      </c>
    </row>
    <row r="3" spans="2:20" x14ac:dyDescent="0.3">
      <c r="B3" s="1">
        <v>47000</v>
      </c>
      <c r="C3" s="2" t="s">
        <v>1</v>
      </c>
      <c r="G3" t="s">
        <v>6</v>
      </c>
      <c r="H3" s="1">
        <v>20000</v>
      </c>
      <c r="P3" t="s">
        <v>21</v>
      </c>
      <c r="Q3">
        <v>3000</v>
      </c>
      <c r="S3" t="s">
        <v>36</v>
      </c>
      <c r="T3">
        <v>1200</v>
      </c>
    </row>
    <row r="4" spans="2:20" x14ac:dyDescent="0.3">
      <c r="B4" s="1">
        <v>70000</v>
      </c>
      <c r="C4" s="2" t="s">
        <v>2</v>
      </c>
      <c r="G4" t="s">
        <v>7</v>
      </c>
      <c r="H4" s="1">
        <v>10000</v>
      </c>
      <c r="P4" t="s">
        <v>21</v>
      </c>
      <c r="Q4">
        <v>2000</v>
      </c>
      <c r="S4" t="s">
        <v>6</v>
      </c>
      <c r="T4">
        <v>13500</v>
      </c>
    </row>
    <row r="5" spans="2:20" x14ac:dyDescent="0.3">
      <c r="B5" s="1">
        <v>88000</v>
      </c>
      <c r="C5" s="2" t="s">
        <v>2</v>
      </c>
      <c r="F5" t="s">
        <v>8</v>
      </c>
      <c r="G5" t="s">
        <v>9</v>
      </c>
      <c r="H5" s="1">
        <v>5000</v>
      </c>
      <c r="P5" t="s">
        <v>24</v>
      </c>
      <c r="Q5">
        <v>1050</v>
      </c>
      <c r="S5" t="s">
        <v>39</v>
      </c>
      <c r="T5">
        <v>210</v>
      </c>
    </row>
    <row r="6" spans="2:20" x14ac:dyDescent="0.3">
      <c r="B6" s="1">
        <v>120000</v>
      </c>
      <c r="C6" s="2" t="s">
        <v>3</v>
      </c>
      <c r="G6" t="s">
        <v>10</v>
      </c>
      <c r="H6" s="1">
        <v>25000</v>
      </c>
      <c r="P6" t="s">
        <v>27</v>
      </c>
      <c r="Q6">
        <v>500</v>
      </c>
      <c r="S6" t="s">
        <v>40</v>
      </c>
      <c r="T6">
        <v>1600</v>
      </c>
    </row>
    <row r="7" spans="2:20" x14ac:dyDescent="0.3">
      <c r="B7" s="1"/>
      <c r="G7" t="s">
        <v>12</v>
      </c>
      <c r="H7" s="1">
        <v>5000</v>
      </c>
      <c r="K7" s="1"/>
      <c r="P7" t="s">
        <v>28</v>
      </c>
      <c r="Q7">
        <v>2800</v>
      </c>
      <c r="S7" t="s">
        <v>41</v>
      </c>
      <c r="T7">
        <v>850</v>
      </c>
    </row>
    <row r="8" spans="2:20" x14ac:dyDescent="0.3">
      <c r="B8" s="1">
        <f>SUM(B3:B7)</f>
        <v>325000</v>
      </c>
      <c r="G8" t="s">
        <v>13</v>
      </c>
      <c r="H8" s="1">
        <v>8000</v>
      </c>
      <c r="K8" s="5">
        <f>B8-H14</f>
        <v>186000</v>
      </c>
      <c r="P8" t="s">
        <v>31</v>
      </c>
      <c r="Q8">
        <v>90</v>
      </c>
      <c r="S8" t="s">
        <v>22</v>
      </c>
      <c r="T8">
        <v>100</v>
      </c>
    </row>
    <row r="9" spans="2:20" x14ac:dyDescent="0.3">
      <c r="B9" s="1"/>
      <c r="G9" t="s">
        <v>14</v>
      </c>
      <c r="H9" s="1">
        <v>5000</v>
      </c>
      <c r="P9" t="s">
        <v>29</v>
      </c>
      <c r="Q9">
        <v>200</v>
      </c>
      <c r="S9" t="s">
        <v>23</v>
      </c>
      <c r="T9">
        <v>3000</v>
      </c>
    </row>
    <row r="10" spans="2:20" x14ac:dyDescent="0.3">
      <c r="B10" s="1"/>
      <c r="G10" t="s">
        <v>15</v>
      </c>
      <c r="H10" s="1">
        <v>1000</v>
      </c>
      <c r="P10" t="s">
        <v>30</v>
      </c>
      <c r="Q10">
        <v>200</v>
      </c>
      <c r="S10" t="s">
        <v>42</v>
      </c>
      <c r="T10">
        <v>120</v>
      </c>
    </row>
    <row r="11" spans="2:20" x14ac:dyDescent="0.3">
      <c r="B11" s="1"/>
      <c r="G11" t="s">
        <v>16</v>
      </c>
      <c r="H11" s="1">
        <v>20000</v>
      </c>
      <c r="P11" t="s">
        <v>21</v>
      </c>
      <c r="Q11">
        <v>2000</v>
      </c>
      <c r="S11" t="s">
        <v>43</v>
      </c>
      <c r="T11">
        <v>600</v>
      </c>
    </row>
    <row r="12" spans="2:20" x14ac:dyDescent="0.3">
      <c r="G12" t="s">
        <v>17</v>
      </c>
      <c r="H12" s="1">
        <v>20000</v>
      </c>
      <c r="P12" t="s">
        <v>32</v>
      </c>
      <c r="Q12">
        <v>3200</v>
      </c>
      <c r="S12" t="s">
        <v>23</v>
      </c>
      <c r="T12">
        <v>2000</v>
      </c>
    </row>
    <row r="13" spans="2:20" x14ac:dyDescent="0.3">
      <c r="G13" t="s">
        <v>20</v>
      </c>
      <c r="H13" s="1">
        <v>20000</v>
      </c>
      <c r="P13" t="s">
        <v>33</v>
      </c>
      <c r="Q13">
        <v>6740</v>
      </c>
      <c r="S13" t="s">
        <v>44</v>
      </c>
      <c r="T13">
        <v>180</v>
      </c>
    </row>
    <row r="14" spans="2:20" x14ac:dyDescent="0.3">
      <c r="H14" s="3">
        <f>SUM(H3:H13)</f>
        <v>139000</v>
      </c>
      <c r="P14" t="s">
        <v>34</v>
      </c>
      <c r="Q14">
        <v>5000</v>
      </c>
      <c r="S14" t="s">
        <v>45</v>
      </c>
      <c r="T14">
        <v>1700</v>
      </c>
    </row>
    <row r="15" spans="2:20" x14ac:dyDescent="0.3">
      <c r="P15" t="s">
        <v>38</v>
      </c>
      <c r="Q15">
        <v>500</v>
      </c>
      <c r="S15" t="s">
        <v>46</v>
      </c>
      <c r="T15">
        <v>4400</v>
      </c>
    </row>
    <row r="16" spans="2:20" x14ac:dyDescent="0.3">
      <c r="B16" t="s">
        <v>4</v>
      </c>
      <c r="P16" t="s">
        <v>27</v>
      </c>
      <c r="Q16">
        <v>500</v>
      </c>
      <c r="S16" t="s">
        <v>47</v>
      </c>
      <c r="T16">
        <v>20000</v>
      </c>
    </row>
    <row r="17" spans="2:20" x14ac:dyDescent="0.3">
      <c r="B17" s="1">
        <v>80</v>
      </c>
      <c r="P17" t="s">
        <v>57</v>
      </c>
      <c r="Q17">
        <v>1400</v>
      </c>
      <c r="S17" t="s">
        <v>21</v>
      </c>
      <c r="T17">
        <v>5000</v>
      </c>
    </row>
    <row r="18" spans="2:20" x14ac:dyDescent="0.3">
      <c r="B18" s="5">
        <v>35</v>
      </c>
      <c r="D18">
        <f>35*1160</f>
        <v>40600</v>
      </c>
      <c r="P18" t="s">
        <v>37</v>
      </c>
      <c r="Q18">
        <v>2650</v>
      </c>
      <c r="S18" t="s">
        <v>48</v>
      </c>
      <c r="T18">
        <v>1700</v>
      </c>
    </row>
    <row r="19" spans="2:20" x14ac:dyDescent="0.3">
      <c r="B19" s="1">
        <v>200</v>
      </c>
      <c r="D19">
        <f>D18*12</f>
        <v>487200</v>
      </c>
      <c r="P19" t="s">
        <v>45</v>
      </c>
      <c r="Q19">
        <v>1000</v>
      </c>
      <c r="S19" t="s">
        <v>49</v>
      </c>
      <c r="T19">
        <v>300</v>
      </c>
    </row>
    <row r="20" spans="2:20" x14ac:dyDescent="0.3">
      <c r="Q20" s="6"/>
      <c r="S20" t="s">
        <v>50</v>
      </c>
      <c r="T20">
        <v>1100</v>
      </c>
    </row>
    <row r="21" spans="2:20" x14ac:dyDescent="0.3">
      <c r="S21" t="s">
        <v>36</v>
      </c>
      <c r="T21">
        <v>1200</v>
      </c>
    </row>
    <row r="22" spans="2:20" x14ac:dyDescent="0.3">
      <c r="S22" t="s">
        <v>51</v>
      </c>
      <c r="T22">
        <v>520</v>
      </c>
    </row>
    <row r="23" spans="2:20" x14ac:dyDescent="0.3">
      <c r="S23" t="s">
        <v>51</v>
      </c>
      <c r="T23">
        <v>520</v>
      </c>
    </row>
    <row r="24" spans="2:20" x14ac:dyDescent="0.3">
      <c r="S24" t="s">
        <v>52</v>
      </c>
      <c r="T24">
        <v>1000</v>
      </c>
    </row>
    <row r="25" spans="2:20" x14ac:dyDescent="0.3">
      <c r="S25" t="s">
        <v>48</v>
      </c>
      <c r="T25" s="4">
        <v>1500</v>
      </c>
    </row>
    <row r="26" spans="2:20" x14ac:dyDescent="0.3">
      <c r="S26" t="s">
        <v>53</v>
      </c>
      <c r="T26">
        <v>500</v>
      </c>
    </row>
    <row r="27" spans="2:20" x14ac:dyDescent="0.3">
      <c r="S27" t="s">
        <v>26</v>
      </c>
      <c r="T27">
        <v>2000</v>
      </c>
    </row>
    <row r="28" spans="2:20" x14ac:dyDescent="0.3">
      <c r="S28" t="s">
        <v>56</v>
      </c>
      <c r="T28">
        <v>2300</v>
      </c>
    </row>
    <row r="29" spans="2:20" x14ac:dyDescent="0.3">
      <c r="S29" t="s">
        <v>54</v>
      </c>
      <c r="T29">
        <v>2000</v>
      </c>
    </row>
    <row r="30" spans="2:20" x14ac:dyDescent="0.3">
      <c r="S30" t="s">
        <v>55</v>
      </c>
      <c r="T30">
        <v>500</v>
      </c>
    </row>
    <row r="31" spans="2:20" x14ac:dyDescent="0.3">
      <c r="S31" t="s">
        <v>21</v>
      </c>
      <c r="T31">
        <v>2000</v>
      </c>
    </row>
    <row r="46" spans="19:20" x14ac:dyDescent="0.3">
      <c r="S46" t="s">
        <v>11</v>
      </c>
      <c r="T46">
        <f>SUM(T2:T45)+SUM(Q2:Q47)</f>
        <v>124430</v>
      </c>
    </row>
    <row r="50" spans="19:20" x14ac:dyDescent="0.3">
      <c r="S50" t="s">
        <v>25</v>
      </c>
      <c r="T50">
        <f>325000-T46</f>
        <v>200570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A5AF-EC93-4525-B342-38E21D2D444D}">
  <dimension ref="A1:K1048571"/>
  <sheetViews>
    <sheetView tabSelected="1" topLeftCell="A106" workbookViewId="0">
      <selection activeCell="C126" sqref="C126"/>
    </sheetView>
  </sheetViews>
  <sheetFormatPr defaultRowHeight="14.4" x14ac:dyDescent="0.3"/>
  <cols>
    <col min="1" max="1" width="20.109375" customWidth="1"/>
    <col min="2" max="3" width="14.44140625" customWidth="1"/>
    <col min="4" max="4" width="10.5546875" bestFit="1" customWidth="1"/>
    <col min="5" max="5" width="22.44140625" bestFit="1" customWidth="1"/>
    <col min="9" max="9" width="11.88671875" bestFit="1" customWidth="1"/>
    <col min="10" max="10" width="13.5546875" bestFit="1" customWidth="1"/>
    <col min="11" max="11" width="12.6640625" bestFit="1" customWidth="1"/>
    <col min="16" max="19" width="10.77734375" customWidth="1"/>
    <col min="20" max="20" width="11.88671875" customWidth="1"/>
  </cols>
  <sheetData>
    <row r="1" spans="1:11" x14ac:dyDescent="0.3">
      <c r="A1" t="s">
        <v>58</v>
      </c>
      <c r="B1" t="s">
        <v>121</v>
      </c>
      <c r="C1" t="s">
        <v>120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</row>
    <row r="2" spans="1:11" x14ac:dyDescent="0.3">
      <c r="C2" t="s">
        <v>108</v>
      </c>
    </row>
    <row r="3" spans="1:11" x14ac:dyDescent="0.3">
      <c r="C3" t="s">
        <v>158</v>
      </c>
    </row>
    <row r="4" spans="1:11" x14ac:dyDescent="0.3">
      <c r="C4" t="s">
        <v>110</v>
      </c>
    </row>
    <row r="5" spans="1:11" x14ac:dyDescent="0.3">
      <c r="C5" t="s">
        <v>111</v>
      </c>
    </row>
    <row r="6" spans="1:11" x14ac:dyDescent="0.3">
      <c r="C6" t="s">
        <v>112</v>
      </c>
    </row>
    <row r="7" spans="1:11" x14ac:dyDescent="0.3">
      <c r="C7" t="s">
        <v>113</v>
      </c>
    </row>
    <row r="8" spans="1:11" x14ac:dyDescent="0.3">
      <c r="A8" t="s">
        <v>140</v>
      </c>
      <c r="B8">
        <f>MONTH(D8)</f>
        <v>7</v>
      </c>
      <c r="C8" t="str">
        <f>_xlfn.XLOOKUP(B8,Categories!F:F,Categories!G:G)</f>
        <v>July</v>
      </c>
      <c r="D8" s="7">
        <v>44743</v>
      </c>
      <c r="E8" t="s">
        <v>2</v>
      </c>
      <c r="G8">
        <v>121000</v>
      </c>
      <c r="H8">
        <f>G8-F8</f>
        <v>121000</v>
      </c>
      <c r="I8" t="s">
        <v>2</v>
      </c>
      <c r="J8" t="str">
        <f>_xlfn.XLOOKUP('Expense Sheet'!I8,Categories!A:A,Categories!B:B)</f>
        <v>Salary</v>
      </c>
      <c r="K8" t="str">
        <f>_xlfn.XLOOKUP(J8,Categories!B:B,Categories!C:C)</f>
        <v>Income</v>
      </c>
    </row>
    <row r="9" spans="1:11" x14ac:dyDescent="0.3">
      <c r="A9" t="s">
        <v>139</v>
      </c>
      <c r="B9">
        <f t="shared" ref="B9:B62" si="0">MONTH(D9)</f>
        <v>7</v>
      </c>
      <c r="C9" t="str">
        <f>_xlfn.XLOOKUP(B9,Categories!F:F,Categories!G:G)</f>
        <v>July</v>
      </c>
      <c r="D9" s="7">
        <v>44743</v>
      </c>
      <c r="E9" t="s">
        <v>141</v>
      </c>
      <c r="G9">
        <v>88000</v>
      </c>
      <c r="H9">
        <f t="shared" ref="H9:H72" si="1">G9-F9</f>
        <v>88000</v>
      </c>
      <c r="I9" t="s">
        <v>137</v>
      </c>
      <c r="J9" t="str">
        <f>_xlfn.XLOOKUP('Expense Sheet'!I9,Categories!A:A,Categories!B:B)</f>
        <v>Profits</v>
      </c>
      <c r="K9" t="str">
        <f>_xlfn.XLOOKUP(J9,Categories!B:B,Categories!C:C)</f>
        <v>Income</v>
      </c>
    </row>
    <row r="10" spans="1:11" x14ac:dyDescent="0.3">
      <c r="A10" t="s">
        <v>138</v>
      </c>
      <c r="B10">
        <f t="shared" si="0"/>
        <v>7</v>
      </c>
      <c r="C10" t="str">
        <f>_xlfn.XLOOKUP(B10,Categories!F:F,Categories!G:G)</f>
        <v>July</v>
      </c>
      <c r="D10" s="7">
        <v>44743</v>
      </c>
      <c r="E10" t="s">
        <v>142</v>
      </c>
      <c r="G10">
        <v>70000</v>
      </c>
      <c r="H10">
        <f t="shared" si="1"/>
        <v>70000</v>
      </c>
      <c r="I10" t="s">
        <v>137</v>
      </c>
      <c r="J10" t="str">
        <f>_xlfn.XLOOKUP('Expense Sheet'!I10,Categories!A:A,Categories!B:B)</f>
        <v>Profits</v>
      </c>
      <c r="K10" t="str">
        <f>_xlfn.XLOOKUP(J10,Categories!B:B,Categories!C:C)</f>
        <v>Income</v>
      </c>
    </row>
    <row r="11" spans="1:11" x14ac:dyDescent="0.3">
      <c r="A11" t="s">
        <v>137</v>
      </c>
      <c r="B11">
        <f t="shared" si="0"/>
        <v>7</v>
      </c>
      <c r="C11" t="str">
        <f>_xlfn.XLOOKUP(B11,Categories!F:F,Categories!G:G)</f>
        <v>July</v>
      </c>
      <c r="D11" s="7">
        <v>44743</v>
      </c>
      <c r="E11" t="s">
        <v>94</v>
      </c>
      <c r="G11">
        <v>47000</v>
      </c>
      <c r="H11">
        <f t="shared" si="1"/>
        <v>47000</v>
      </c>
      <c r="I11" t="s">
        <v>142</v>
      </c>
      <c r="J11" t="str">
        <f>_xlfn.XLOOKUP('Expense Sheet'!I11,Categories!A:A,Categories!B:B)</f>
        <v>Profits</v>
      </c>
      <c r="K11" t="str">
        <f>_xlfn.XLOOKUP(J11,Categories!B:B,Categories!C:C)</f>
        <v>Income</v>
      </c>
    </row>
    <row r="12" spans="1:11" x14ac:dyDescent="0.3">
      <c r="A12" t="s">
        <v>139</v>
      </c>
      <c r="B12">
        <f t="shared" si="0"/>
        <v>7</v>
      </c>
      <c r="C12" t="str">
        <f>_xlfn.XLOOKUP(B12,Categories!F:F,Categories!G:G)</f>
        <v>July</v>
      </c>
      <c r="D12" s="7">
        <v>44744</v>
      </c>
      <c r="E12" t="s">
        <v>21</v>
      </c>
      <c r="F12">
        <v>2000</v>
      </c>
      <c r="H12">
        <f t="shared" si="1"/>
        <v>-2000</v>
      </c>
      <c r="I12" t="s">
        <v>21</v>
      </c>
      <c r="J12" t="str">
        <f>_xlfn.XLOOKUP('Expense Sheet'!I12,Categories!A:A,Categories!B:B)</f>
        <v>Transport</v>
      </c>
      <c r="K12" t="str">
        <f>_xlfn.XLOOKUP(J12,Categories!B:B,Categories!C:C)</f>
        <v>Expense</v>
      </c>
    </row>
    <row r="13" spans="1:11" x14ac:dyDescent="0.3">
      <c r="A13" t="s">
        <v>139</v>
      </c>
      <c r="B13">
        <f t="shared" si="0"/>
        <v>7</v>
      </c>
      <c r="C13" t="str">
        <f>_xlfn.XLOOKUP(B13,Categories!F:F,Categories!G:G)</f>
        <v>July</v>
      </c>
      <c r="D13" s="7">
        <v>44744</v>
      </c>
      <c r="E13" t="s">
        <v>21</v>
      </c>
      <c r="F13">
        <v>3000</v>
      </c>
      <c r="H13">
        <f t="shared" si="1"/>
        <v>-3000</v>
      </c>
      <c r="I13" t="s">
        <v>21</v>
      </c>
      <c r="J13" t="str">
        <f>_xlfn.XLOOKUP('Expense Sheet'!I13,Categories!A:A,Categories!B:B)</f>
        <v>Transport</v>
      </c>
      <c r="K13" t="str">
        <f>_xlfn.XLOOKUP(J13,Categories!B:B,Categories!C:C)</f>
        <v>Expense</v>
      </c>
    </row>
    <row r="14" spans="1:11" x14ac:dyDescent="0.3">
      <c r="A14" t="s">
        <v>139</v>
      </c>
      <c r="B14">
        <f t="shared" si="0"/>
        <v>7</v>
      </c>
      <c r="C14" t="str">
        <f>_xlfn.XLOOKUP(B14,Categories!F:F,Categories!G:G)</f>
        <v>July</v>
      </c>
      <c r="D14" s="7">
        <v>44745</v>
      </c>
      <c r="E14" t="s">
        <v>21</v>
      </c>
      <c r="F14">
        <v>2000</v>
      </c>
      <c r="H14">
        <f t="shared" si="1"/>
        <v>-2000</v>
      </c>
      <c r="I14" t="s">
        <v>21</v>
      </c>
      <c r="J14" t="str">
        <f>_xlfn.XLOOKUP('Expense Sheet'!I14,Categories!A:A,Categories!B:B)</f>
        <v>Transport</v>
      </c>
      <c r="K14" t="str">
        <f>_xlfn.XLOOKUP(J14,Categories!B:B,Categories!C:C)</f>
        <v>Expense</v>
      </c>
    </row>
    <row r="15" spans="1:11" x14ac:dyDescent="0.3">
      <c r="A15" t="s">
        <v>139</v>
      </c>
      <c r="B15">
        <f t="shared" si="0"/>
        <v>7</v>
      </c>
      <c r="C15" t="str">
        <f>_xlfn.XLOOKUP(B15,Categories!F:F,Categories!G:G)</f>
        <v>July</v>
      </c>
      <c r="D15" s="7">
        <v>44746</v>
      </c>
      <c r="E15" t="s">
        <v>143</v>
      </c>
      <c r="F15">
        <v>1050</v>
      </c>
      <c r="H15">
        <f t="shared" si="1"/>
        <v>-1050</v>
      </c>
      <c r="I15" t="s">
        <v>82</v>
      </c>
      <c r="J15" t="str">
        <f>_xlfn.XLOOKUP('Expense Sheet'!I15,Categories!A:A,Categories!B:B)</f>
        <v>Discretionary</v>
      </c>
      <c r="K15" t="str">
        <f>_xlfn.XLOOKUP(J15,Categories!B:B,Categories!C:C)</f>
        <v>Expense</v>
      </c>
    </row>
    <row r="16" spans="1:11" x14ac:dyDescent="0.3">
      <c r="A16" t="s">
        <v>139</v>
      </c>
      <c r="B16">
        <f t="shared" si="0"/>
        <v>7</v>
      </c>
      <c r="C16" t="str">
        <f>_xlfn.XLOOKUP(B16,Categories!F:F,Categories!G:G)</f>
        <v>July</v>
      </c>
      <c r="D16" s="7">
        <v>44747</v>
      </c>
      <c r="E16" t="s">
        <v>27</v>
      </c>
      <c r="F16">
        <v>500</v>
      </c>
      <c r="H16">
        <f t="shared" si="1"/>
        <v>-500</v>
      </c>
      <c r="I16" t="s">
        <v>84</v>
      </c>
      <c r="J16" t="str">
        <f>_xlfn.XLOOKUP('Expense Sheet'!I16,Categories!A:A,Categories!B:B)</f>
        <v>Dining out</v>
      </c>
      <c r="K16" t="str">
        <f>_xlfn.XLOOKUP(J16,Categories!B:B,Categories!C:C)</f>
        <v>Expense</v>
      </c>
    </row>
    <row r="17" spans="1:11" x14ac:dyDescent="0.3">
      <c r="A17" t="s">
        <v>139</v>
      </c>
      <c r="B17">
        <f t="shared" si="0"/>
        <v>7</v>
      </c>
      <c r="C17" t="str">
        <f>_xlfn.XLOOKUP(B17,Categories!F:F,Categories!G:G)</f>
        <v>July</v>
      </c>
      <c r="D17" s="7">
        <v>44748</v>
      </c>
      <c r="E17" t="s">
        <v>28</v>
      </c>
      <c r="F17">
        <v>2800</v>
      </c>
      <c r="H17">
        <f t="shared" si="1"/>
        <v>-2800</v>
      </c>
      <c r="I17" t="s">
        <v>28</v>
      </c>
      <c r="J17" t="str">
        <f>_xlfn.XLOOKUP('Expense Sheet'!I17,Categories!A:A,Categories!B:B)</f>
        <v>Discretionary</v>
      </c>
      <c r="K17" t="str">
        <f>_xlfn.XLOOKUP(J17,Categories!B:B,Categories!C:C)</f>
        <v>Expense</v>
      </c>
    </row>
    <row r="18" spans="1:11" x14ac:dyDescent="0.3">
      <c r="A18" t="s">
        <v>139</v>
      </c>
      <c r="B18">
        <f t="shared" si="0"/>
        <v>7</v>
      </c>
      <c r="C18" t="str">
        <f>_xlfn.XLOOKUP(B18,Categories!F:F,Categories!G:G)</f>
        <v>July</v>
      </c>
      <c r="D18" s="7">
        <v>44749</v>
      </c>
      <c r="E18" t="s">
        <v>95</v>
      </c>
      <c r="F18">
        <v>90</v>
      </c>
      <c r="H18">
        <f t="shared" si="1"/>
        <v>-90</v>
      </c>
      <c r="I18" t="s">
        <v>27</v>
      </c>
      <c r="J18" t="str">
        <f>_xlfn.XLOOKUP('Expense Sheet'!I18,Categories!A:A,Categories!B:B)</f>
        <v>Living Expenses</v>
      </c>
      <c r="K18" t="str">
        <f>_xlfn.XLOOKUP(J18,Categories!B:B,Categories!C:C)</f>
        <v>Expense</v>
      </c>
    </row>
    <row r="19" spans="1:11" x14ac:dyDescent="0.3">
      <c r="A19" t="s">
        <v>139</v>
      </c>
      <c r="B19">
        <f t="shared" si="0"/>
        <v>7</v>
      </c>
      <c r="C19" t="str">
        <f>_xlfn.XLOOKUP(B19,Categories!F:F,Categories!G:G)</f>
        <v>July</v>
      </c>
      <c r="D19" s="7">
        <v>44750</v>
      </c>
      <c r="E19" t="s">
        <v>29</v>
      </c>
      <c r="F19">
        <v>200</v>
      </c>
      <c r="H19">
        <f t="shared" si="1"/>
        <v>-200</v>
      </c>
      <c r="I19" t="s">
        <v>97</v>
      </c>
      <c r="J19" t="str">
        <f>_xlfn.XLOOKUP('Expense Sheet'!I19,Categories!A:A,Categories!B:B)</f>
        <v>Discretionary</v>
      </c>
      <c r="K19" t="str">
        <f>_xlfn.XLOOKUP(J19,Categories!B:B,Categories!C:C)</f>
        <v>Expense</v>
      </c>
    </row>
    <row r="20" spans="1:11" x14ac:dyDescent="0.3">
      <c r="A20" t="s">
        <v>139</v>
      </c>
      <c r="B20">
        <f t="shared" si="0"/>
        <v>7</v>
      </c>
      <c r="C20" t="str">
        <f>_xlfn.XLOOKUP(B20,Categories!F:F,Categories!G:G)</f>
        <v>July</v>
      </c>
      <c r="D20" s="7">
        <v>44751</v>
      </c>
      <c r="E20" t="s">
        <v>27</v>
      </c>
      <c r="F20">
        <v>200</v>
      </c>
      <c r="H20">
        <f t="shared" si="1"/>
        <v>-200</v>
      </c>
      <c r="I20" t="s">
        <v>84</v>
      </c>
      <c r="J20" t="str">
        <f>_xlfn.XLOOKUP('Expense Sheet'!I20,Categories!A:A,Categories!B:B)</f>
        <v>Dining out</v>
      </c>
      <c r="K20" t="str">
        <f>_xlfn.XLOOKUP(J20,Categories!B:B,Categories!C:C)</f>
        <v>Expense</v>
      </c>
    </row>
    <row r="21" spans="1:11" x14ac:dyDescent="0.3">
      <c r="A21" t="s">
        <v>139</v>
      </c>
      <c r="B21">
        <f t="shared" si="0"/>
        <v>7</v>
      </c>
      <c r="C21" t="str">
        <f>_xlfn.XLOOKUP(B21,Categories!F:F,Categories!G:G)</f>
        <v>July</v>
      </c>
      <c r="D21" s="7">
        <v>44752</v>
      </c>
      <c r="E21" t="s">
        <v>21</v>
      </c>
      <c r="F21">
        <v>2000</v>
      </c>
      <c r="H21">
        <f t="shared" si="1"/>
        <v>-2000</v>
      </c>
      <c r="I21" t="s">
        <v>21</v>
      </c>
      <c r="J21" t="str">
        <f>_xlfn.XLOOKUP('Expense Sheet'!I21,Categories!A:A,Categories!B:B)</f>
        <v>Transport</v>
      </c>
      <c r="K21" t="str">
        <f>_xlfn.XLOOKUP(J21,Categories!B:B,Categories!C:C)</f>
        <v>Expense</v>
      </c>
    </row>
    <row r="22" spans="1:11" x14ac:dyDescent="0.3">
      <c r="A22" t="s">
        <v>139</v>
      </c>
      <c r="B22">
        <f t="shared" si="0"/>
        <v>7</v>
      </c>
      <c r="C22" t="str">
        <f>_xlfn.XLOOKUP(B22,Categories!F:F,Categories!G:G)</f>
        <v>July</v>
      </c>
      <c r="D22" s="7">
        <v>44753</v>
      </c>
      <c r="E22" t="s">
        <v>122</v>
      </c>
      <c r="F22">
        <v>3200</v>
      </c>
      <c r="H22">
        <f t="shared" si="1"/>
        <v>-3200</v>
      </c>
      <c r="I22" t="s">
        <v>78</v>
      </c>
      <c r="J22" t="str">
        <f>_xlfn.XLOOKUP('Expense Sheet'!I22,Categories!A:A,Categories!B:B)</f>
        <v>Discretionary</v>
      </c>
      <c r="K22" t="str">
        <f>_xlfn.XLOOKUP(J22,Categories!B:B,Categories!C:C)</f>
        <v>Expense</v>
      </c>
    </row>
    <row r="23" spans="1:11" x14ac:dyDescent="0.3">
      <c r="A23" t="s">
        <v>139</v>
      </c>
      <c r="B23">
        <f t="shared" si="0"/>
        <v>7</v>
      </c>
      <c r="C23" t="str">
        <f>_xlfn.XLOOKUP(B23,Categories!F:F,Categories!G:G)</f>
        <v>July</v>
      </c>
      <c r="D23" s="7">
        <v>44754</v>
      </c>
      <c r="E23" t="s">
        <v>144</v>
      </c>
      <c r="F23">
        <v>6740</v>
      </c>
      <c r="H23">
        <f t="shared" si="1"/>
        <v>-6740</v>
      </c>
      <c r="I23" t="s">
        <v>78</v>
      </c>
      <c r="J23" t="str">
        <f>_xlfn.XLOOKUP('Expense Sheet'!I23,Categories!A:A,Categories!B:B)</f>
        <v>Discretionary</v>
      </c>
      <c r="K23" t="str">
        <f>_xlfn.XLOOKUP(J23,Categories!B:B,Categories!C:C)</f>
        <v>Expense</v>
      </c>
    </row>
    <row r="24" spans="1:11" x14ac:dyDescent="0.3">
      <c r="A24" t="s">
        <v>139</v>
      </c>
      <c r="B24">
        <f t="shared" si="0"/>
        <v>7</v>
      </c>
      <c r="C24" t="str">
        <f>_xlfn.XLOOKUP(B24,Categories!F:F,Categories!G:G)</f>
        <v>July</v>
      </c>
      <c r="D24" s="7">
        <v>44755</v>
      </c>
      <c r="E24" t="s">
        <v>145</v>
      </c>
      <c r="F24">
        <v>5000</v>
      </c>
      <c r="H24">
        <f t="shared" si="1"/>
        <v>-5000</v>
      </c>
      <c r="I24" t="s">
        <v>82</v>
      </c>
      <c r="J24" t="str">
        <f>_xlfn.XLOOKUP('Expense Sheet'!I24,Categories!A:A,Categories!B:B)</f>
        <v>Discretionary</v>
      </c>
      <c r="K24" t="str">
        <f>_xlfn.XLOOKUP(J24,Categories!B:B,Categories!C:C)</f>
        <v>Expense</v>
      </c>
    </row>
    <row r="25" spans="1:11" x14ac:dyDescent="0.3">
      <c r="A25" t="s">
        <v>139</v>
      </c>
      <c r="B25">
        <f t="shared" si="0"/>
        <v>7</v>
      </c>
      <c r="C25" t="str">
        <f>_xlfn.XLOOKUP(B25,Categories!F:F,Categories!G:G)</f>
        <v>July</v>
      </c>
      <c r="D25" s="7">
        <v>44756</v>
      </c>
      <c r="E25" t="s">
        <v>146</v>
      </c>
      <c r="F25">
        <v>500</v>
      </c>
      <c r="H25">
        <f t="shared" si="1"/>
        <v>-500</v>
      </c>
      <c r="I25" t="s">
        <v>84</v>
      </c>
      <c r="J25" t="str">
        <f>_xlfn.XLOOKUP('Expense Sheet'!I25,Categories!A:A,Categories!B:B)</f>
        <v>Dining out</v>
      </c>
      <c r="K25" t="str">
        <f>_xlfn.XLOOKUP(J25,Categories!B:B,Categories!C:C)</f>
        <v>Expense</v>
      </c>
    </row>
    <row r="26" spans="1:11" x14ac:dyDescent="0.3">
      <c r="A26" t="s">
        <v>139</v>
      </c>
      <c r="B26">
        <f t="shared" si="0"/>
        <v>7</v>
      </c>
      <c r="C26" t="str">
        <f>_xlfn.XLOOKUP(B26,Categories!F:F,Categories!G:G)</f>
        <v>July</v>
      </c>
      <c r="D26" s="7">
        <v>44757</v>
      </c>
      <c r="E26" t="s">
        <v>146</v>
      </c>
      <c r="F26">
        <v>500</v>
      </c>
      <c r="H26">
        <f t="shared" si="1"/>
        <v>-500</v>
      </c>
      <c r="I26" t="s">
        <v>84</v>
      </c>
      <c r="J26" t="str">
        <f>_xlfn.XLOOKUP('Expense Sheet'!I26,Categories!A:A,Categories!B:B)</f>
        <v>Dining out</v>
      </c>
      <c r="K26" t="str">
        <f>_xlfn.XLOOKUP(J26,Categories!B:B,Categories!C:C)</f>
        <v>Expense</v>
      </c>
    </row>
    <row r="27" spans="1:11" x14ac:dyDescent="0.3">
      <c r="A27" t="s">
        <v>139</v>
      </c>
      <c r="B27">
        <f t="shared" si="0"/>
        <v>7</v>
      </c>
      <c r="C27" t="str">
        <f>_xlfn.XLOOKUP(B27,Categories!F:F,Categories!G:G)</f>
        <v>July</v>
      </c>
      <c r="D27" s="7">
        <v>44758</v>
      </c>
      <c r="E27" t="s">
        <v>96</v>
      </c>
      <c r="F27">
        <v>1400</v>
      </c>
      <c r="H27">
        <f t="shared" si="1"/>
        <v>-1400</v>
      </c>
      <c r="I27" t="s">
        <v>97</v>
      </c>
      <c r="J27" t="str">
        <f>_xlfn.XLOOKUP('Expense Sheet'!I27,Categories!A:A,Categories!B:B)</f>
        <v>Discretionary</v>
      </c>
      <c r="K27" t="str">
        <f>_xlfn.XLOOKUP(J27,Categories!B:B,Categories!C:C)</f>
        <v>Expense</v>
      </c>
    </row>
    <row r="28" spans="1:11" x14ac:dyDescent="0.3">
      <c r="A28" t="s">
        <v>139</v>
      </c>
      <c r="B28">
        <f t="shared" si="0"/>
        <v>7</v>
      </c>
      <c r="C28" t="str">
        <f>_xlfn.XLOOKUP(B28,Categories!F:F,Categories!G:G)</f>
        <v>July</v>
      </c>
      <c r="D28" s="7">
        <v>44759</v>
      </c>
      <c r="E28" t="s">
        <v>37</v>
      </c>
      <c r="F28">
        <v>2650</v>
      </c>
      <c r="H28">
        <f t="shared" si="1"/>
        <v>-2650</v>
      </c>
      <c r="I28" t="s">
        <v>37</v>
      </c>
      <c r="J28" t="str">
        <f>_xlfn.XLOOKUP('Expense Sheet'!I28,Categories!A:A,Categories!B:B)</f>
        <v>Living Expenses</v>
      </c>
      <c r="K28" t="str">
        <f>_xlfn.XLOOKUP(J28,Categories!B:B,Categories!C:C)</f>
        <v>Expense</v>
      </c>
    </row>
    <row r="29" spans="1:11" x14ac:dyDescent="0.3">
      <c r="A29" t="s">
        <v>139</v>
      </c>
      <c r="B29">
        <f t="shared" si="0"/>
        <v>7</v>
      </c>
      <c r="C29" t="str">
        <f>_xlfn.XLOOKUP(B29,Categories!F:F,Categories!G:G)</f>
        <v>July</v>
      </c>
      <c r="D29" s="7">
        <v>44760</v>
      </c>
      <c r="E29" t="s">
        <v>45</v>
      </c>
      <c r="F29">
        <v>1000</v>
      </c>
      <c r="H29">
        <f t="shared" si="1"/>
        <v>-1000</v>
      </c>
      <c r="I29" t="s">
        <v>45</v>
      </c>
      <c r="J29" t="str">
        <f>_xlfn.XLOOKUP('Expense Sheet'!I29,Categories!A:A,Categories!B:B)</f>
        <v>Living Expenses</v>
      </c>
      <c r="K29" t="str">
        <f>_xlfn.XLOOKUP(J29,Categories!B:B,Categories!C:C)</f>
        <v>Expense</v>
      </c>
    </row>
    <row r="30" spans="1:11" x14ac:dyDescent="0.3">
      <c r="A30" t="s">
        <v>140</v>
      </c>
      <c r="B30">
        <f t="shared" si="0"/>
        <v>7</v>
      </c>
      <c r="C30" t="str">
        <f>_xlfn.XLOOKUP(B30,Categories!F:F,Categories!G:G)</f>
        <v>July</v>
      </c>
      <c r="D30" s="7">
        <v>44761</v>
      </c>
      <c r="E30" t="s">
        <v>67</v>
      </c>
      <c r="F30">
        <v>18000</v>
      </c>
      <c r="H30">
        <f t="shared" si="1"/>
        <v>-18000</v>
      </c>
      <c r="I30" t="s">
        <v>67</v>
      </c>
      <c r="J30" t="str">
        <f>_xlfn.XLOOKUP('Expense Sheet'!I30,Categories!A:A,Categories!B:B)</f>
        <v>Living Expenses</v>
      </c>
      <c r="K30" t="str">
        <f>_xlfn.XLOOKUP(J30,Categories!B:B,Categories!C:C)</f>
        <v>Expense</v>
      </c>
    </row>
    <row r="31" spans="1:11" x14ac:dyDescent="0.3">
      <c r="A31" t="s">
        <v>140</v>
      </c>
      <c r="B31">
        <f t="shared" si="0"/>
        <v>7</v>
      </c>
      <c r="C31" t="str">
        <f>_xlfn.XLOOKUP(B31,Categories!F:F,Categories!G:G)</f>
        <v>July</v>
      </c>
      <c r="D31" s="7">
        <v>44762</v>
      </c>
      <c r="E31" t="s">
        <v>67</v>
      </c>
      <c r="F31">
        <v>1200</v>
      </c>
      <c r="H31">
        <f t="shared" si="1"/>
        <v>-1200</v>
      </c>
      <c r="I31" t="s">
        <v>67</v>
      </c>
      <c r="J31" t="str">
        <f>_xlfn.XLOOKUP('Expense Sheet'!I31,Categories!A:A,Categories!B:B)</f>
        <v>Living Expenses</v>
      </c>
      <c r="K31" t="str">
        <f>_xlfn.XLOOKUP(J31,Categories!B:B,Categories!C:C)</f>
        <v>Expense</v>
      </c>
    </row>
    <row r="32" spans="1:11" x14ac:dyDescent="0.3">
      <c r="A32" t="s">
        <v>140</v>
      </c>
      <c r="B32">
        <f t="shared" si="0"/>
        <v>7</v>
      </c>
      <c r="C32" t="str">
        <f>_xlfn.XLOOKUP(B32,Categories!F:F,Categories!G:G)</f>
        <v>July</v>
      </c>
      <c r="D32" s="7">
        <v>44763</v>
      </c>
      <c r="E32" t="s">
        <v>75</v>
      </c>
      <c r="F32">
        <v>13500</v>
      </c>
      <c r="H32">
        <f t="shared" si="1"/>
        <v>-13500</v>
      </c>
      <c r="I32" t="s">
        <v>75</v>
      </c>
      <c r="J32" t="str">
        <f>_xlfn.XLOOKUP('Expense Sheet'!I32,Categories!A:A,Categories!B:B)</f>
        <v>Living Expenses</v>
      </c>
      <c r="K32" t="str">
        <f>_xlfn.XLOOKUP(J32,Categories!B:B,Categories!C:C)</f>
        <v>Expense</v>
      </c>
    </row>
    <row r="33" spans="1:11" x14ac:dyDescent="0.3">
      <c r="A33" t="s">
        <v>140</v>
      </c>
      <c r="B33">
        <f t="shared" si="0"/>
        <v>7</v>
      </c>
      <c r="C33" t="str">
        <f>_xlfn.XLOOKUP(B33,Categories!F:F,Categories!G:G)</f>
        <v>July</v>
      </c>
      <c r="D33" s="7">
        <v>44764</v>
      </c>
      <c r="E33" t="s">
        <v>27</v>
      </c>
      <c r="F33">
        <v>210</v>
      </c>
      <c r="H33">
        <f t="shared" si="1"/>
        <v>-210</v>
      </c>
      <c r="I33" t="s">
        <v>27</v>
      </c>
      <c r="J33" t="str">
        <f>_xlfn.XLOOKUP('Expense Sheet'!I33,Categories!A:A,Categories!B:B)</f>
        <v>Living Expenses</v>
      </c>
      <c r="K33" t="str">
        <f>_xlfn.XLOOKUP(J33,Categories!B:B,Categories!C:C)</f>
        <v>Expense</v>
      </c>
    </row>
    <row r="34" spans="1:11" x14ac:dyDescent="0.3">
      <c r="A34" t="s">
        <v>140</v>
      </c>
      <c r="B34">
        <f t="shared" si="0"/>
        <v>7</v>
      </c>
      <c r="C34" t="str">
        <f>_xlfn.XLOOKUP(B34,Categories!F:F,Categories!G:G)</f>
        <v>July</v>
      </c>
      <c r="D34" s="7">
        <v>44765</v>
      </c>
      <c r="E34" t="s">
        <v>99</v>
      </c>
      <c r="F34">
        <v>1600</v>
      </c>
      <c r="H34">
        <f t="shared" si="1"/>
        <v>-1600</v>
      </c>
      <c r="I34" t="s">
        <v>27</v>
      </c>
      <c r="J34" t="str">
        <f>_xlfn.XLOOKUP('Expense Sheet'!I34,Categories!A:A,Categories!B:B)</f>
        <v>Living Expenses</v>
      </c>
      <c r="K34" t="str">
        <f>_xlfn.XLOOKUP(J34,Categories!B:B,Categories!C:C)</f>
        <v>Expense</v>
      </c>
    </row>
    <row r="35" spans="1:11" x14ac:dyDescent="0.3">
      <c r="A35" t="s">
        <v>140</v>
      </c>
      <c r="B35">
        <f t="shared" si="0"/>
        <v>7</v>
      </c>
      <c r="C35" t="str">
        <f>_xlfn.XLOOKUP(B35,Categories!F:F,Categories!G:G)</f>
        <v>July</v>
      </c>
      <c r="D35" s="7">
        <v>44766</v>
      </c>
      <c r="E35" t="s">
        <v>100</v>
      </c>
      <c r="F35">
        <v>850</v>
      </c>
      <c r="H35">
        <f t="shared" si="1"/>
        <v>-850</v>
      </c>
      <c r="I35" t="s">
        <v>27</v>
      </c>
      <c r="J35" t="str">
        <f>_xlfn.XLOOKUP('Expense Sheet'!I35,Categories!A:A,Categories!B:B)</f>
        <v>Living Expenses</v>
      </c>
      <c r="K35" t="str">
        <f>_xlfn.XLOOKUP(J35,Categories!B:B,Categories!C:C)</f>
        <v>Expense</v>
      </c>
    </row>
    <row r="36" spans="1:11" x14ac:dyDescent="0.3">
      <c r="A36" t="s">
        <v>140</v>
      </c>
      <c r="B36">
        <f t="shared" si="0"/>
        <v>7</v>
      </c>
      <c r="C36" t="str">
        <f>_xlfn.XLOOKUP(B36,Categories!F:F,Categories!G:G)</f>
        <v>July</v>
      </c>
      <c r="D36" s="7">
        <v>44768</v>
      </c>
      <c r="E36" t="s">
        <v>21</v>
      </c>
      <c r="F36">
        <v>3000</v>
      </c>
      <c r="H36">
        <f t="shared" si="1"/>
        <v>-3000</v>
      </c>
      <c r="I36" t="s">
        <v>21</v>
      </c>
      <c r="J36" t="str">
        <f>_xlfn.XLOOKUP('Expense Sheet'!I36,Categories!A:A,Categories!B:B)</f>
        <v>Transport</v>
      </c>
      <c r="K36" t="str">
        <f>_xlfn.XLOOKUP(J36,Categories!B:B,Categories!C:C)</f>
        <v>Expense</v>
      </c>
    </row>
    <row r="37" spans="1:11" x14ac:dyDescent="0.3">
      <c r="A37" t="s">
        <v>140</v>
      </c>
      <c r="B37">
        <f t="shared" si="0"/>
        <v>7</v>
      </c>
      <c r="C37" t="str">
        <f>_xlfn.XLOOKUP(B37,Categories!F:F,Categories!G:G)</f>
        <v>July</v>
      </c>
      <c r="D37" s="7">
        <v>44769</v>
      </c>
      <c r="E37" t="s">
        <v>68</v>
      </c>
      <c r="F37">
        <v>120</v>
      </c>
      <c r="H37">
        <f t="shared" si="1"/>
        <v>-120</v>
      </c>
      <c r="I37" t="s">
        <v>27</v>
      </c>
      <c r="J37" t="str">
        <f>_xlfn.XLOOKUP('Expense Sheet'!I37,Categories!A:A,Categories!B:B)</f>
        <v>Living Expenses</v>
      </c>
      <c r="K37" t="str">
        <f>_xlfn.XLOOKUP(J37,Categories!B:B,Categories!C:C)</f>
        <v>Expense</v>
      </c>
    </row>
    <row r="38" spans="1:11" x14ac:dyDescent="0.3">
      <c r="A38" t="s">
        <v>140</v>
      </c>
      <c r="B38">
        <f t="shared" si="0"/>
        <v>7</v>
      </c>
      <c r="C38" t="str">
        <f>_xlfn.XLOOKUP(B38,Categories!F:F,Categories!G:G)</f>
        <v>July</v>
      </c>
      <c r="D38" s="7">
        <v>44770</v>
      </c>
      <c r="E38" t="s">
        <v>68</v>
      </c>
      <c r="F38">
        <v>600</v>
      </c>
      <c r="H38">
        <f t="shared" si="1"/>
        <v>-600</v>
      </c>
      <c r="I38" t="s">
        <v>27</v>
      </c>
      <c r="J38" t="str">
        <f>_xlfn.XLOOKUP('Expense Sheet'!I38,Categories!A:A,Categories!B:B)</f>
        <v>Living Expenses</v>
      </c>
      <c r="K38" t="str">
        <f>_xlfn.XLOOKUP(J38,Categories!B:B,Categories!C:C)</f>
        <v>Expense</v>
      </c>
    </row>
    <row r="39" spans="1:11" x14ac:dyDescent="0.3">
      <c r="A39" t="s">
        <v>140</v>
      </c>
      <c r="B39">
        <f t="shared" si="0"/>
        <v>7</v>
      </c>
      <c r="C39" t="str">
        <f>_xlfn.XLOOKUP(B39,Categories!F:F,Categories!G:G)</f>
        <v>July</v>
      </c>
      <c r="D39" s="7">
        <v>44771</v>
      </c>
      <c r="E39" t="s">
        <v>21</v>
      </c>
      <c r="F39">
        <v>2000</v>
      </c>
      <c r="H39">
        <f t="shared" si="1"/>
        <v>-2000</v>
      </c>
      <c r="I39" t="s">
        <v>21</v>
      </c>
      <c r="J39" t="str">
        <f>_xlfn.XLOOKUP('Expense Sheet'!I39,Categories!A:A,Categories!B:B)</f>
        <v>Transport</v>
      </c>
      <c r="K39" t="str">
        <f>_xlfn.XLOOKUP(J39,Categories!B:B,Categories!C:C)</f>
        <v>Expense</v>
      </c>
    </row>
    <row r="40" spans="1:11" x14ac:dyDescent="0.3">
      <c r="A40" t="s">
        <v>140</v>
      </c>
      <c r="B40">
        <f t="shared" si="0"/>
        <v>7</v>
      </c>
      <c r="C40" t="str">
        <f>_xlfn.XLOOKUP(B40,Categories!F:F,Categories!G:G)</f>
        <v>July</v>
      </c>
      <c r="D40" s="7">
        <v>44772</v>
      </c>
      <c r="E40" t="s">
        <v>95</v>
      </c>
      <c r="F40">
        <v>180</v>
      </c>
      <c r="H40">
        <f t="shared" si="1"/>
        <v>-180</v>
      </c>
      <c r="I40" t="s">
        <v>27</v>
      </c>
      <c r="J40" t="str">
        <f>_xlfn.XLOOKUP('Expense Sheet'!I40,Categories!A:A,Categories!B:B)</f>
        <v>Living Expenses</v>
      </c>
      <c r="K40" t="str">
        <f>_xlfn.XLOOKUP(J40,Categories!B:B,Categories!C:C)</f>
        <v>Expense</v>
      </c>
    </row>
    <row r="41" spans="1:11" x14ac:dyDescent="0.3">
      <c r="A41" t="s">
        <v>140</v>
      </c>
      <c r="B41">
        <f t="shared" si="0"/>
        <v>7</v>
      </c>
      <c r="C41" t="str">
        <f>_xlfn.XLOOKUP(B41,Categories!F:F,Categories!G:G)</f>
        <v>July</v>
      </c>
      <c r="D41" s="7">
        <v>44773</v>
      </c>
      <c r="E41" t="s">
        <v>45</v>
      </c>
      <c r="F41">
        <v>1700</v>
      </c>
      <c r="H41">
        <f t="shared" si="1"/>
        <v>-1700</v>
      </c>
      <c r="I41" t="s">
        <v>45</v>
      </c>
      <c r="J41" t="str">
        <f>_xlfn.XLOOKUP('Expense Sheet'!I41,Categories!A:A,Categories!B:B)</f>
        <v>Living Expenses</v>
      </c>
      <c r="K41" t="str">
        <f>_xlfn.XLOOKUP(J41,Categories!B:B,Categories!C:C)</f>
        <v>Expense</v>
      </c>
    </row>
    <row r="42" spans="1:11" x14ac:dyDescent="0.3">
      <c r="A42" t="s">
        <v>140</v>
      </c>
      <c r="B42">
        <f t="shared" si="0"/>
        <v>7</v>
      </c>
      <c r="C42" t="str">
        <f>_xlfn.XLOOKUP(B42,Categories!F:F,Categories!G:G)</f>
        <v>July</v>
      </c>
      <c r="D42" s="7">
        <v>44743</v>
      </c>
      <c r="E42" t="s">
        <v>151</v>
      </c>
      <c r="F42">
        <v>4400</v>
      </c>
      <c r="H42">
        <f t="shared" si="1"/>
        <v>-4400</v>
      </c>
      <c r="I42" t="s">
        <v>21</v>
      </c>
      <c r="J42" t="str">
        <f>_xlfn.XLOOKUP('Expense Sheet'!I42,Categories!A:A,Categories!B:B)</f>
        <v>Transport</v>
      </c>
      <c r="K42" t="str">
        <f>_xlfn.XLOOKUP(J42,Categories!B:B,Categories!C:C)</f>
        <v>Expense</v>
      </c>
    </row>
    <row r="43" spans="1:11" x14ac:dyDescent="0.3">
      <c r="A43" t="s">
        <v>140</v>
      </c>
      <c r="B43">
        <f t="shared" si="0"/>
        <v>7</v>
      </c>
      <c r="C43" t="str">
        <f>_xlfn.XLOOKUP(B43,Categories!F:F,Categories!G:G)</f>
        <v>July</v>
      </c>
      <c r="D43" s="7">
        <v>44743</v>
      </c>
      <c r="E43" t="s">
        <v>148</v>
      </c>
      <c r="F43">
        <v>20000</v>
      </c>
      <c r="H43">
        <f t="shared" si="1"/>
        <v>-20000</v>
      </c>
      <c r="I43" t="s">
        <v>83</v>
      </c>
      <c r="J43" t="str">
        <f>_xlfn.XLOOKUP('Expense Sheet'!I43,Categories!A:A,Categories!B:B)</f>
        <v>Discretionary</v>
      </c>
      <c r="K43" t="str">
        <f>_xlfn.XLOOKUP(J43,Categories!B:B,Categories!C:C)</f>
        <v>Expense</v>
      </c>
    </row>
    <row r="44" spans="1:11" x14ac:dyDescent="0.3">
      <c r="A44" t="s">
        <v>140</v>
      </c>
      <c r="B44">
        <f t="shared" si="0"/>
        <v>7</v>
      </c>
      <c r="C44" t="str">
        <f>_xlfn.XLOOKUP(B44,Categories!F:F,Categories!G:G)</f>
        <v>July</v>
      </c>
      <c r="D44" s="7">
        <v>44743</v>
      </c>
      <c r="E44" t="s">
        <v>21</v>
      </c>
      <c r="F44">
        <v>5000</v>
      </c>
      <c r="H44">
        <f t="shared" si="1"/>
        <v>-5000</v>
      </c>
      <c r="I44" t="s">
        <v>21</v>
      </c>
      <c r="J44" t="str">
        <f>_xlfn.XLOOKUP('Expense Sheet'!I44,Categories!A:A,Categories!B:B)</f>
        <v>Transport</v>
      </c>
      <c r="K44" t="str">
        <f>_xlfn.XLOOKUP(J44,Categories!B:B,Categories!C:C)</f>
        <v>Expense</v>
      </c>
    </row>
    <row r="45" spans="1:11" x14ac:dyDescent="0.3">
      <c r="A45" t="s">
        <v>140</v>
      </c>
      <c r="B45">
        <f t="shared" si="0"/>
        <v>7</v>
      </c>
      <c r="C45" t="str">
        <f>_xlfn.XLOOKUP(B45,Categories!F:F,Categories!G:G)</f>
        <v>July</v>
      </c>
      <c r="D45" s="7">
        <v>44743</v>
      </c>
      <c r="E45" t="s">
        <v>100</v>
      </c>
      <c r="F45">
        <v>1700</v>
      </c>
      <c r="H45">
        <f t="shared" si="1"/>
        <v>-1700</v>
      </c>
      <c r="I45" t="s">
        <v>27</v>
      </c>
      <c r="J45" t="str">
        <f>_xlfn.XLOOKUP('Expense Sheet'!I45,Categories!A:A,Categories!B:B)</f>
        <v>Living Expenses</v>
      </c>
      <c r="K45" t="str">
        <f>_xlfn.XLOOKUP(J45,Categories!B:B,Categories!C:C)</f>
        <v>Expense</v>
      </c>
    </row>
    <row r="46" spans="1:11" x14ac:dyDescent="0.3">
      <c r="A46" t="s">
        <v>140</v>
      </c>
      <c r="B46">
        <f t="shared" si="0"/>
        <v>7</v>
      </c>
      <c r="C46" t="str">
        <f>_xlfn.XLOOKUP(B46,Categories!F:F,Categories!G:G)</f>
        <v>July</v>
      </c>
      <c r="D46" s="7">
        <v>44744</v>
      </c>
      <c r="E46" t="s">
        <v>102</v>
      </c>
      <c r="F46">
        <v>300</v>
      </c>
      <c r="H46">
        <f t="shared" si="1"/>
        <v>-300</v>
      </c>
      <c r="I46" t="s">
        <v>27</v>
      </c>
      <c r="J46" t="str">
        <f>_xlfn.XLOOKUP('Expense Sheet'!I46,Categories!A:A,Categories!B:B)</f>
        <v>Living Expenses</v>
      </c>
      <c r="K46" t="str">
        <f>_xlfn.XLOOKUP(J46,Categories!B:B,Categories!C:C)</f>
        <v>Expense</v>
      </c>
    </row>
    <row r="47" spans="1:11" x14ac:dyDescent="0.3">
      <c r="A47" t="s">
        <v>140</v>
      </c>
      <c r="B47">
        <f t="shared" si="0"/>
        <v>7</v>
      </c>
      <c r="C47" t="str">
        <f>_xlfn.XLOOKUP(B47,Categories!F:F,Categories!G:G)</f>
        <v>July</v>
      </c>
      <c r="D47" s="7">
        <v>44744</v>
      </c>
      <c r="E47" t="s">
        <v>50</v>
      </c>
      <c r="F47">
        <v>1100</v>
      </c>
      <c r="H47">
        <f t="shared" si="1"/>
        <v>-1100</v>
      </c>
      <c r="I47" t="s">
        <v>97</v>
      </c>
      <c r="J47" t="str">
        <f>_xlfn.XLOOKUP('Expense Sheet'!I47,Categories!A:A,Categories!B:B)</f>
        <v>Discretionary</v>
      </c>
      <c r="K47" t="str">
        <f>_xlfn.XLOOKUP(J47,Categories!B:B,Categories!C:C)</f>
        <v>Expense</v>
      </c>
    </row>
    <row r="48" spans="1:11" x14ac:dyDescent="0.3">
      <c r="A48" t="s">
        <v>140</v>
      </c>
      <c r="B48">
        <f t="shared" si="0"/>
        <v>7</v>
      </c>
      <c r="C48" t="str">
        <f>_xlfn.XLOOKUP(B48,Categories!F:F,Categories!G:G)</f>
        <v>July</v>
      </c>
      <c r="D48" s="7">
        <v>44745</v>
      </c>
      <c r="E48" t="s">
        <v>27</v>
      </c>
      <c r="F48">
        <v>1200</v>
      </c>
      <c r="H48">
        <f t="shared" si="1"/>
        <v>-1200</v>
      </c>
      <c r="I48" t="s">
        <v>27</v>
      </c>
      <c r="J48" t="str">
        <f>_xlfn.XLOOKUP('Expense Sheet'!I48,Categories!A:A,Categories!B:B)</f>
        <v>Living Expenses</v>
      </c>
      <c r="K48" t="str">
        <f>_xlfn.XLOOKUP(J48,Categories!B:B,Categories!C:C)</f>
        <v>Expense</v>
      </c>
    </row>
    <row r="49" spans="1:11" x14ac:dyDescent="0.3">
      <c r="A49" t="s">
        <v>140</v>
      </c>
      <c r="B49">
        <f t="shared" si="0"/>
        <v>7</v>
      </c>
      <c r="C49" t="str">
        <f>_xlfn.XLOOKUP(B49,Categories!F:F,Categories!G:G)</f>
        <v>July</v>
      </c>
      <c r="D49" s="7">
        <v>44746</v>
      </c>
      <c r="E49" t="s">
        <v>149</v>
      </c>
      <c r="F49">
        <v>520</v>
      </c>
      <c r="H49">
        <f t="shared" si="1"/>
        <v>-520</v>
      </c>
      <c r="I49" t="s">
        <v>84</v>
      </c>
      <c r="J49" t="str">
        <f>_xlfn.XLOOKUP('Expense Sheet'!I49,Categories!A:A,Categories!B:B)</f>
        <v>Dining out</v>
      </c>
      <c r="K49" t="str">
        <f>_xlfn.XLOOKUP(J49,Categories!B:B,Categories!C:C)</f>
        <v>Expense</v>
      </c>
    </row>
    <row r="50" spans="1:11" x14ac:dyDescent="0.3">
      <c r="A50" t="s">
        <v>140</v>
      </c>
      <c r="B50">
        <f t="shared" si="0"/>
        <v>7</v>
      </c>
      <c r="C50" t="str">
        <f>_xlfn.XLOOKUP(B50,Categories!F:F,Categories!G:G)</f>
        <v>July</v>
      </c>
      <c r="D50" s="7">
        <v>44747</v>
      </c>
      <c r="E50" t="s">
        <v>149</v>
      </c>
      <c r="F50">
        <v>520</v>
      </c>
      <c r="H50">
        <f t="shared" si="1"/>
        <v>-520</v>
      </c>
      <c r="I50" t="s">
        <v>84</v>
      </c>
      <c r="J50" t="str">
        <f>_xlfn.XLOOKUP('Expense Sheet'!I50,Categories!A:A,Categories!B:B)</f>
        <v>Dining out</v>
      </c>
      <c r="K50" t="str">
        <f>_xlfn.XLOOKUP(J50,Categories!B:B,Categories!C:C)</f>
        <v>Expense</v>
      </c>
    </row>
    <row r="51" spans="1:11" x14ac:dyDescent="0.3">
      <c r="A51" t="s">
        <v>140</v>
      </c>
      <c r="B51">
        <f t="shared" si="0"/>
        <v>7</v>
      </c>
      <c r="C51" t="str">
        <f>_xlfn.XLOOKUP(B51,Categories!F:F,Categories!G:G)</f>
        <v>July</v>
      </c>
      <c r="D51" s="7">
        <v>44748</v>
      </c>
      <c r="E51" t="s">
        <v>104</v>
      </c>
      <c r="F51">
        <v>1000</v>
      </c>
      <c r="H51">
        <f t="shared" si="1"/>
        <v>-1000</v>
      </c>
      <c r="I51" t="s">
        <v>27</v>
      </c>
      <c r="J51" t="str">
        <f>_xlfn.XLOOKUP('Expense Sheet'!I51,Categories!A:A,Categories!B:B)</f>
        <v>Living Expenses</v>
      </c>
      <c r="K51" t="str">
        <f>_xlfn.XLOOKUP(J51,Categories!B:B,Categories!C:C)</f>
        <v>Expense</v>
      </c>
    </row>
    <row r="52" spans="1:11" x14ac:dyDescent="0.3">
      <c r="A52" t="s">
        <v>140</v>
      </c>
      <c r="B52">
        <f t="shared" si="0"/>
        <v>7</v>
      </c>
      <c r="C52" t="str">
        <f>_xlfn.XLOOKUP(B52,Categories!F:F,Categories!G:G)</f>
        <v>July</v>
      </c>
      <c r="D52" s="7">
        <v>44749</v>
      </c>
      <c r="E52" t="s">
        <v>100</v>
      </c>
      <c r="F52">
        <v>1500</v>
      </c>
      <c r="H52">
        <f t="shared" si="1"/>
        <v>-1500</v>
      </c>
      <c r="I52" t="s">
        <v>27</v>
      </c>
      <c r="J52" t="str">
        <f>_xlfn.XLOOKUP('Expense Sheet'!I52,Categories!A:A,Categories!B:B)</f>
        <v>Living Expenses</v>
      </c>
      <c r="K52" t="str">
        <f>_xlfn.XLOOKUP(J52,Categories!B:B,Categories!C:C)</f>
        <v>Expense</v>
      </c>
    </row>
    <row r="53" spans="1:11" x14ac:dyDescent="0.3">
      <c r="A53" t="s">
        <v>140</v>
      </c>
      <c r="B53">
        <f t="shared" si="0"/>
        <v>7</v>
      </c>
      <c r="C53" t="str">
        <f>_xlfn.XLOOKUP(B53,Categories!F:F,Categories!G:G)</f>
        <v>July</v>
      </c>
      <c r="D53" s="7">
        <v>44750</v>
      </c>
      <c r="E53" t="s">
        <v>150</v>
      </c>
      <c r="F53">
        <v>500</v>
      </c>
      <c r="H53">
        <f t="shared" si="1"/>
        <v>-500</v>
      </c>
      <c r="I53" t="s">
        <v>97</v>
      </c>
      <c r="J53" t="str">
        <f>_xlfn.XLOOKUP('Expense Sheet'!I53,Categories!A:A,Categories!B:B)</f>
        <v>Discretionary</v>
      </c>
      <c r="K53" t="str">
        <f>_xlfn.XLOOKUP(J53,Categories!B:B,Categories!C:C)</f>
        <v>Expense</v>
      </c>
    </row>
    <row r="54" spans="1:11" x14ac:dyDescent="0.3">
      <c r="A54" t="s">
        <v>140</v>
      </c>
      <c r="B54">
        <f t="shared" si="0"/>
        <v>7</v>
      </c>
      <c r="C54" t="str">
        <f>_xlfn.XLOOKUP(B54,Categories!F:F,Categories!G:G)</f>
        <v>July</v>
      </c>
      <c r="D54" s="7">
        <v>44751</v>
      </c>
      <c r="E54" t="s">
        <v>152</v>
      </c>
      <c r="F54">
        <v>2000</v>
      </c>
      <c r="H54">
        <f t="shared" si="1"/>
        <v>-2000</v>
      </c>
      <c r="I54" t="s">
        <v>67</v>
      </c>
      <c r="J54" t="str">
        <f>_xlfn.XLOOKUP('Expense Sheet'!I54,Categories!A:A,Categories!B:B)</f>
        <v>Living Expenses</v>
      </c>
      <c r="K54" t="str">
        <f>_xlfn.XLOOKUP(J54,Categories!B:B,Categories!C:C)</f>
        <v>Expense</v>
      </c>
    </row>
    <row r="55" spans="1:11" x14ac:dyDescent="0.3">
      <c r="A55" t="s">
        <v>140</v>
      </c>
      <c r="B55">
        <f t="shared" si="0"/>
        <v>7</v>
      </c>
      <c r="C55" t="str">
        <f>_xlfn.XLOOKUP(B55,Categories!F:F,Categories!G:G)</f>
        <v>July</v>
      </c>
      <c r="D55" s="7">
        <v>44753</v>
      </c>
      <c r="E55" t="s">
        <v>54</v>
      </c>
      <c r="F55">
        <v>2000</v>
      </c>
      <c r="H55">
        <f t="shared" si="1"/>
        <v>-2000</v>
      </c>
      <c r="I55" t="s">
        <v>21</v>
      </c>
      <c r="J55" t="str">
        <f>_xlfn.XLOOKUP('Expense Sheet'!I55,Categories!A:A,Categories!B:B)</f>
        <v>Transport</v>
      </c>
      <c r="K55" t="str">
        <f>_xlfn.XLOOKUP(J55,Categories!B:B,Categories!C:C)</f>
        <v>Expense</v>
      </c>
    </row>
    <row r="56" spans="1:11" x14ac:dyDescent="0.3">
      <c r="A56" t="s">
        <v>140</v>
      </c>
      <c r="B56">
        <f t="shared" si="0"/>
        <v>7</v>
      </c>
      <c r="C56" t="str">
        <f>_xlfn.XLOOKUP(B56,Categories!F:F,Categories!G:G)</f>
        <v>July</v>
      </c>
      <c r="D56" s="7">
        <v>44755</v>
      </c>
      <c r="E56" t="s">
        <v>21</v>
      </c>
      <c r="F56">
        <v>3000</v>
      </c>
      <c r="H56">
        <f t="shared" si="1"/>
        <v>-3000</v>
      </c>
      <c r="I56" t="s">
        <v>21</v>
      </c>
      <c r="J56" t="str">
        <f>_xlfn.XLOOKUP('Expense Sheet'!I56,Categories!A:A,Categories!B:B)</f>
        <v>Transport</v>
      </c>
      <c r="K56" t="str">
        <f>_xlfn.XLOOKUP(J56,Categories!B:B,Categories!C:C)</f>
        <v>Expense</v>
      </c>
    </row>
    <row r="57" spans="1:11" x14ac:dyDescent="0.3">
      <c r="A57" t="s">
        <v>140</v>
      </c>
      <c r="B57">
        <f t="shared" si="0"/>
        <v>7</v>
      </c>
      <c r="C57" t="str">
        <f>_xlfn.XLOOKUP(B57,Categories!F:F,Categories!G:G)</f>
        <v>July</v>
      </c>
      <c r="D57" s="7">
        <v>44757</v>
      </c>
      <c r="E57" t="s">
        <v>105</v>
      </c>
      <c r="F57">
        <v>1000</v>
      </c>
      <c r="H57">
        <f t="shared" si="1"/>
        <v>-1000</v>
      </c>
      <c r="I57" t="s">
        <v>84</v>
      </c>
      <c r="J57" t="str">
        <f>_xlfn.XLOOKUP('Expense Sheet'!I57,Categories!A:A,Categories!B:B)</f>
        <v>Dining out</v>
      </c>
      <c r="K57" t="str">
        <f>_xlfn.XLOOKUP(J57,Categories!B:B,Categories!C:C)</f>
        <v>Expense</v>
      </c>
    </row>
    <row r="58" spans="1:11" x14ac:dyDescent="0.3">
      <c r="A58" t="s">
        <v>140</v>
      </c>
      <c r="B58">
        <f t="shared" si="0"/>
        <v>7</v>
      </c>
      <c r="C58" t="str">
        <f>_xlfn.XLOOKUP(B58,Categories!F:F,Categories!G:G)</f>
        <v>July</v>
      </c>
      <c r="D58" s="7">
        <v>44758</v>
      </c>
      <c r="E58" t="s">
        <v>153</v>
      </c>
      <c r="F58">
        <v>8000</v>
      </c>
      <c r="H58">
        <f t="shared" si="1"/>
        <v>-8000</v>
      </c>
      <c r="I58" t="s">
        <v>83</v>
      </c>
      <c r="J58" t="str">
        <f>_xlfn.XLOOKUP('Expense Sheet'!I58,Categories!A:A,Categories!B:B)</f>
        <v>Discretionary</v>
      </c>
      <c r="K58" t="str">
        <f>_xlfn.XLOOKUP(J58,Categories!B:B,Categories!C:C)</f>
        <v>Expense</v>
      </c>
    </row>
    <row r="59" spans="1:11" x14ac:dyDescent="0.3">
      <c r="A59" t="s">
        <v>140</v>
      </c>
      <c r="B59">
        <f t="shared" si="0"/>
        <v>7</v>
      </c>
      <c r="C59" t="str">
        <f>_xlfn.XLOOKUP(B59,Categories!F:F,Categories!G:G)</f>
        <v>July</v>
      </c>
      <c r="D59" s="7">
        <v>44759</v>
      </c>
      <c r="E59" t="s">
        <v>87</v>
      </c>
      <c r="F59">
        <v>1000</v>
      </c>
      <c r="H59">
        <f t="shared" si="1"/>
        <v>-1000</v>
      </c>
      <c r="I59" t="s">
        <v>87</v>
      </c>
      <c r="J59" t="str">
        <f>_xlfn.XLOOKUP('Expense Sheet'!I59,Categories!A:A,Categories!B:B)</f>
        <v>Medical</v>
      </c>
      <c r="K59" t="str">
        <f>_xlfn.XLOOKUP(J59,Categories!B:B,Categories!C:C)</f>
        <v>Expense</v>
      </c>
    </row>
    <row r="60" spans="1:11" x14ac:dyDescent="0.3">
      <c r="A60" t="s">
        <v>140</v>
      </c>
      <c r="B60">
        <f t="shared" si="0"/>
        <v>7</v>
      </c>
      <c r="C60" t="str">
        <f>_xlfn.XLOOKUP(B60,Categories!F:F,Categories!G:G)</f>
        <v>July</v>
      </c>
      <c r="D60" s="7">
        <v>44760</v>
      </c>
      <c r="E60" t="s">
        <v>98</v>
      </c>
      <c r="F60">
        <v>5000</v>
      </c>
      <c r="H60">
        <f t="shared" si="1"/>
        <v>-5000</v>
      </c>
      <c r="I60" t="s">
        <v>98</v>
      </c>
      <c r="J60" t="str">
        <f>_xlfn.XLOOKUP('Expense Sheet'!I60,Categories!A:A,Categories!B:B)</f>
        <v>Discretionary</v>
      </c>
      <c r="K60" t="str">
        <f>_xlfn.XLOOKUP(J60,Categories!B:B,Categories!C:C)</f>
        <v>Expense</v>
      </c>
    </row>
    <row r="61" spans="1:11" x14ac:dyDescent="0.3">
      <c r="A61" t="s">
        <v>140</v>
      </c>
      <c r="B61">
        <f t="shared" si="0"/>
        <v>7</v>
      </c>
      <c r="C61" t="str">
        <f>_xlfn.XLOOKUP(B61,Categories!F:F,Categories!G:G)</f>
        <v>July</v>
      </c>
      <c r="D61" s="7">
        <v>44761</v>
      </c>
      <c r="E61" t="s">
        <v>106</v>
      </c>
      <c r="F61">
        <v>3000</v>
      </c>
      <c r="H61">
        <f t="shared" si="1"/>
        <v>-3000</v>
      </c>
      <c r="I61" t="s">
        <v>106</v>
      </c>
      <c r="J61" t="str">
        <f>_xlfn.XLOOKUP('Expense Sheet'!I61,Categories!A:A,Categories!B:B)</f>
        <v>Discretionary</v>
      </c>
      <c r="K61" t="str">
        <f>_xlfn.XLOOKUP(J61,Categories!B:B,Categories!C:C)</f>
        <v>Expense</v>
      </c>
    </row>
    <row r="62" spans="1:11" x14ac:dyDescent="0.3">
      <c r="A62" t="s">
        <v>139</v>
      </c>
      <c r="B62">
        <f t="shared" si="0"/>
        <v>8</v>
      </c>
      <c r="C62" t="str">
        <f>_xlfn.XLOOKUP(B62,Categories!F:F,Categories!G:G)</f>
        <v>August</v>
      </c>
      <c r="D62" s="7">
        <v>44775</v>
      </c>
      <c r="E62" t="s">
        <v>80</v>
      </c>
      <c r="F62">
        <v>3500</v>
      </c>
      <c r="H62">
        <f t="shared" si="1"/>
        <v>-3500</v>
      </c>
      <c r="I62" t="s">
        <v>80</v>
      </c>
      <c r="J62" t="str">
        <f>_xlfn.XLOOKUP('Expense Sheet'!I62,Categories!A:A,Categories!B:B)</f>
        <v>Discretionary</v>
      </c>
      <c r="K62" t="str">
        <f>_xlfn.XLOOKUP(J62,Categories!B:B,Categories!C:C)</f>
        <v>Expense</v>
      </c>
    </row>
    <row r="63" spans="1:11" x14ac:dyDescent="0.3">
      <c r="A63" t="s">
        <v>140</v>
      </c>
      <c r="B63">
        <f t="shared" ref="B63:B66" si="2">MONTH(D63)</f>
        <v>8</v>
      </c>
      <c r="C63" t="str">
        <f>_xlfn.XLOOKUP(B63,Categories!F:F,Categories!G:G)</f>
        <v>August</v>
      </c>
      <c r="D63" s="7">
        <v>44775</v>
      </c>
      <c r="E63" t="s">
        <v>122</v>
      </c>
      <c r="F63">
        <v>3000</v>
      </c>
      <c r="H63">
        <f t="shared" si="1"/>
        <v>-3000</v>
      </c>
      <c r="I63" t="s">
        <v>78</v>
      </c>
      <c r="J63" t="str">
        <f>_xlfn.XLOOKUP('Expense Sheet'!I63,Categories!A:A,Categories!B:B)</f>
        <v>Discretionary</v>
      </c>
      <c r="K63" t="str">
        <f>_xlfn.XLOOKUP(J63,Categories!B:B,Categories!C:C)</f>
        <v>Expense</v>
      </c>
    </row>
    <row r="64" spans="1:11" x14ac:dyDescent="0.3">
      <c r="A64" t="s">
        <v>140</v>
      </c>
      <c r="B64">
        <f t="shared" si="2"/>
        <v>8</v>
      </c>
      <c r="C64" t="str">
        <f>_xlfn.XLOOKUP(B64,Categories!F:F,Categories!G:G)</f>
        <v>August</v>
      </c>
      <c r="D64" s="7">
        <v>44776</v>
      </c>
      <c r="E64" t="s">
        <v>152</v>
      </c>
      <c r="F64">
        <v>19202</v>
      </c>
      <c r="H64">
        <f t="shared" si="1"/>
        <v>-19202</v>
      </c>
      <c r="I64" t="s">
        <v>67</v>
      </c>
      <c r="J64" t="str">
        <f>_xlfn.XLOOKUP('Expense Sheet'!I64,Categories!A:A,Categories!B:B)</f>
        <v>Living Expenses</v>
      </c>
      <c r="K64" t="str">
        <f>_xlfn.XLOOKUP(J64,Categories!B:B,Categories!C:C)</f>
        <v>Expense</v>
      </c>
    </row>
    <row r="65" spans="1:11" x14ac:dyDescent="0.3">
      <c r="A65" t="s">
        <v>140</v>
      </c>
      <c r="B65">
        <f t="shared" si="2"/>
        <v>8</v>
      </c>
      <c r="C65" t="str">
        <f>_xlfn.XLOOKUP(B65,Categories!F:F,Categories!G:G)</f>
        <v>August</v>
      </c>
      <c r="D65" s="7">
        <v>44776</v>
      </c>
      <c r="E65" t="s">
        <v>75</v>
      </c>
      <c r="F65">
        <v>18994</v>
      </c>
      <c r="H65">
        <f t="shared" si="1"/>
        <v>-18994</v>
      </c>
      <c r="I65" t="s">
        <v>75</v>
      </c>
      <c r="J65" t="str">
        <f>_xlfn.XLOOKUP('Expense Sheet'!I65,Categories!A:A,Categories!B:B)</f>
        <v>Living Expenses</v>
      </c>
      <c r="K65" t="str">
        <f>_xlfn.XLOOKUP(J65,Categories!B:B,Categories!C:C)</f>
        <v>Expense</v>
      </c>
    </row>
    <row r="66" spans="1:11" x14ac:dyDescent="0.3">
      <c r="A66" t="s">
        <v>140</v>
      </c>
      <c r="B66">
        <f t="shared" si="2"/>
        <v>8</v>
      </c>
      <c r="C66" t="str">
        <f>_xlfn.XLOOKUP(B66,Categories!F:F,Categories!G:G)</f>
        <v>August</v>
      </c>
      <c r="D66" s="7">
        <v>44776</v>
      </c>
      <c r="E66" t="s">
        <v>100</v>
      </c>
      <c r="F66">
        <v>500</v>
      </c>
      <c r="H66">
        <f t="shared" si="1"/>
        <v>-500</v>
      </c>
      <c r="I66" t="s">
        <v>27</v>
      </c>
      <c r="J66" t="str">
        <f>_xlfn.XLOOKUP('Expense Sheet'!I66,Categories!A:A,Categories!B:B)</f>
        <v>Living Expenses</v>
      </c>
      <c r="K66" t="str">
        <f>_xlfn.XLOOKUP(J66,Categories!B:B,Categories!C:C)</f>
        <v>Expense</v>
      </c>
    </row>
    <row r="67" spans="1:11" x14ac:dyDescent="0.3">
      <c r="A67" t="s">
        <v>140</v>
      </c>
      <c r="B67">
        <f t="shared" ref="B67:B74" si="3">MONTH(D67)</f>
        <v>8</v>
      </c>
      <c r="C67" t="str">
        <f>_xlfn.XLOOKUP(B67,Categories!F:F,Categories!G:G)</f>
        <v>August</v>
      </c>
      <c r="D67" s="7">
        <v>44776</v>
      </c>
      <c r="E67" t="s">
        <v>102</v>
      </c>
      <c r="F67">
        <v>400</v>
      </c>
      <c r="H67">
        <f t="shared" si="1"/>
        <v>-400</v>
      </c>
      <c r="I67" t="s">
        <v>27</v>
      </c>
      <c r="J67" t="str">
        <f>_xlfn.XLOOKUP('Expense Sheet'!I67,Categories!A:A,Categories!B:B)</f>
        <v>Living Expenses</v>
      </c>
      <c r="K67" t="str">
        <f>_xlfn.XLOOKUP(J67,Categories!B:B,Categories!C:C)</f>
        <v>Expense</v>
      </c>
    </row>
    <row r="68" spans="1:11" x14ac:dyDescent="0.3">
      <c r="A68" t="s">
        <v>140</v>
      </c>
      <c r="B68">
        <f t="shared" si="3"/>
        <v>8</v>
      </c>
      <c r="C68" t="str">
        <f>_xlfn.XLOOKUP(B68,Categories!F:F,Categories!G:G)</f>
        <v>August</v>
      </c>
      <c r="D68" s="7">
        <v>44778</v>
      </c>
      <c r="E68" t="s">
        <v>155</v>
      </c>
      <c r="F68">
        <v>100</v>
      </c>
      <c r="H68">
        <f t="shared" si="1"/>
        <v>-100</v>
      </c>
      <c r="I68" t="s">
        <v>27</v>
      </c>
      <c r="J68" t="str">
        <f>_xlfn.XLOOKUP('Expense Sheet'!I68,Categories!A:A,Categories!B:B)</f>
        <v>Living Expenses</v>
      </c>
      <c r="K68" t="str">
        <f>_xlfn.XLOOKUP(J68,Categories!B:B,Categories!C:C)</f>
        <v>Expense</v>
      </c>
    </row>
    <row r="69" spans="1:11" x14ac:dyDescent="0.3">
      <c r="A69" t="s">
        <v>140</v>
      </c>
      <c r="B69">
        <f t="shared" si="3"/>
        <v>8</v>
      </c>
      <c r="C69" t="str">
        <f>_xlfn.XLOOKUP(B69,Categories!F:F,Categories!G:G)</f>
        <v>August</v>
      </c>
      <c r="D69" s="7">
        <v>44778</v>
      </c>
      <c r="E69" t="s">
        <v>23</v>
      </c>
      <c r="F69">
        <v>2000</v>
      </c>
      <c r="H69">
        <f t="shared" si="1"/>
        <v>-2000</v>
      </c>
      <c r="I69" t="s">
        <v>21</v>
      </c>
      <c r="J69" t="str">
        <f>_xlfn.XLOOKUP('Expense Sheet'!I69,Categories!A:A,Categories!B:B)</f>
        <v>Transport</v>
      </c>
      <c r="K69" t="str">
        <f>_xlfn.XLOOKUP(J69,Categories!B:B,Categories!C:C)</f>
        <v>Expense</v>
      </c>
    </row>
    <row r="70" spans="1:11" x14ac:dyDescent="0.3">
      <c r="A70" t="s">
        <v>140</v>
      </c>
      <c r="B70">
        <f t="shared" si="3"/>
        <v>8</v>
      </c>
      <c r="C70" t="str">
        <f>_xlfn.XLOOKUP(B70,Categories!F:F,Categories!G:G)</f>
        <v>August</v>
      </c>
      <c r="D70" s="7">
        <v>44779</v>
      </c>
      <c r="E70" t="s">
        <v>101</v>
      </c>
      <c r="F70">
        <v>1600</v>
      </c>
      <c r="H70">
        <f t="shared" si="1"/>
        <v>-1600</v>
      </c>
      <c r="I70" t="s">
        <v>27</v>
      </c>
      <c r="J70" t="str">
        <f>_xlfn.XLOOKUP('Expense Sheet'!I70,Categories!A:A,Categories!B:B)</f>
        <v>Living Expenses</v>
      </c>
      <c r="K70" t="str">
        <f>_xlfn.XLOOKUP(J70,Categories!B:B,Categories!C:C)</f>
        <v>Expense</v>
      </c>
    </row>
    <row r="71" spans="1:11" x14ac:dyDescent="0.3">
      <c r="A71" t="s">
        <v>140</v>
      </c>
      <c r="B71">
        <f t="shared" si="3"/>
        <v>8</v>
      </c>
      <c r="C71" t="str">
        <f>_xlfn.XLOOKUP(B71,Categories!F:F,Categories!G:G)</f>
        <v>August</v>
      </c>
      <c r="D71" s="7">
        <v>44779</v>
      </c>
      <c r="E71" t="s">
        <v>156</v>
      </c>
      <c r="F71">
        <v>1100</v>
      </c>
      <c r="H71">
        <f t="shared" si="1"/>
        <v>-1100</v>
      </c>
      <c r="I71" t="s">
        <v>27</v>
      </c>
      <c r="J71" t="str">
        <f>_xlfn.XLOOKUP('Expense Sheet'!I71,Categories!A:A,Categories!B:B)</f>
        <v>Living Expenses</v>
      </c>
      <c r="K71" t="str">
        <f>_xlfn.XLOOKUP(J71,Categories!B:B,Categories!C:C)</f>
        <v>Expense</v>
      </c>
    </row>
    <row r="72" spans="1:11" x14ac:dyDescent="0.3">
      <c r="A72" t="s">
        <v>140</v>
      </c>
      <c r="B72">
        <f t="shared" si="3"/>
        <v>8</v>
      </c>
      <c r="C72" t="str">
        <f>_xlfn.XLOOKUP(B72,Categories!F:F,Categories!G:G)</f>
        <v>August</v>
      </c>
      <c r="D72" s="7">
        <v>44780</v>
      </c>
      <c r="E72" t="s">
        <v>23</v>
      </c>
      <c r="F72">
        <v>2000</v>
      </c>
      <c r="H72">
        <f t="shared" si="1"/>
        <v>-2000</v>
      </c>
      <c r="I72" t="s">
        <v>21</v>
      </c>
      <c r="J72" t="str">
        <f>_xlfn.XLOOKUP('Expense Sheet'!I72,Categories!A:A,Categories!B:B)</f>
        <v>Transport</v>
      </c>
      <c r="K72" t="str">
        <f>_xlfn.XLOOKUP(J72,Categories!B:B,Categories!C:C)</f>
        <v>Expense</v>
      </c>
    </row>
    <row r="73" spans="1:11" x14ac:dyDescent="0.3">
      <c r="A73" t="s">
        <v>140</v>
      </c>
      <c r="B73">
        <f t="shared" si="3"/>
        <v>8</v>
      </c>
      <c r="C73" t="str">
        <f>_xlfn.XLOOKUP(B73,Categories!F:F,Categories!G:G)</f>
        <v>August</v>
      </c>
      <c r="D73" s="7">
        <v>44774</v>
      </c>
      <c r="E73" t="s">
        <v>2</v>
      </c>
      <c r="G73">
        <v>121000</v>
      </c>
      <c r="H73">
        <f>G73-F73</f>
        <v>121000</v>
      </c>
      <c r="I73" t="s">
        <v>2</v>
      </c>
      <c r="J73" t="str">
        <f>_xlfn.XLOOKUP('Expense Sheet'!I73,Categories!A:A,Categories!B:B)</f>
        <v>Salary</v>
      </c>
      <c r="K73" t="str">
        <f>_xlfn.XLOOKUP(J73,Categories!B:B,Categories!C:C)</f>
        <v>Income</v>
      </c>
    </row>
    <row r="74" spans="1:11" x14ac:dyDescent="0.3">
      <c r="A74" t="s">
        <v>139</v>
      </c>
      <c r="B74">
        <f t="shared" si="3"/>
        <v>8</v>
      </c>
      <c r="C74" t="str">
        <f>_xlfn.XLOOKUP(B74,Categories!F:F,Categories!G:G)</f>
        <v>August</v>
      </c>
      <c r="D74" s="7">
        <v>44774</v>
      </c>
      <c r="E74" t="s">
        <v>141</v>
      </c>
      <c r="G74">
        <v>88000</v>
      </c>
      <c r="H74">
        <f t="shared" ref="H74:H76" si="4">G74-F74</f>
        <v>88000</v>
      </c>
      <c r="I74" t="s">
        <v>137</v>
      </c>
      <c r="J74" t="str">
        <f>_xlfn.XLOOKUP('Expense Sheet'!I74,Categories!A:A,Categories!B:B)</f>
        <v>Profits</v>
      </c>
      <c r="K74" t="str">
        <f>_xlfn.XLOOKUP(J74,Categories!B:B,Categories!C:C)</f>
        <v>Income</v>
      </c>
    </row>
    <row r="75" spans="1:11" x14ac:dyDescent="0.3">
      <c r="A75" t="s">
        <v>138</v>
      </c>
      <c r="B75">
        <f t="shared" ref="B75:B104" si="5">MONTH(D75)</f>
        <v>8</v>
      </c>
      <c r="C75" t="str">
        <f>_xlfn.XLOOKUP(B75,Categories!F:F,Categories!G:G)</f>
        <v>August</v>
      </c>
      <c r="D75" s="7">
        <v>44774</v>
      </c>
      <c r="E75" t="s">
        <v>142</v>
      </c>
      <c r="G75">
        <v>70000</v>
      </c>
      <c r="H75">
        <f t="shared" si="4"/>
        <v>70000</v>
      </c>
      <c r="I75" t="s">
        <v>137</v>
      </c>
      <c r="J75" t="str">
        <f>_xlfn.XLOOKUP('Expense Sheet'!I75,Categories!A:A,Categories!B:B)</f>
        <v>Profits</v>
      </c>
      <c r="K75" t="str">
        <f>_xlfn.XLOOKUP(J75,Categories!B:B,Categories!C:C)</f>
        <v>Income</v>
      </c>
    </row>
    <row r="76" spans="1:11" x14ac:dyDescent="0.3">
      <c r="A76" t="s">
        <v>137</v>
      </c>
      <c r="B76">
        <f t="shared" si="5"/>
        <v>8</v>
      </c>
      <c r="C76" t="str">
        <f>_xlfn.XLOOKUP(B76,Categories!F:F,Categories!G:G)</f>
        <v>August</v>
      </c>
      <c r="D76" s="7">
        <v>44774</v>
      </c>
      <c r="E76" t="s">
        <v>94</v>
      </c>
      <c r="G76">
        <v>47000</v>
      </c>
      <c r="H76">
        <f t="shared" si="4"/>
        <v>47000</v>
      </c>
      <c r="I76" t="s">
        <v>142</v>
      </c>
      <c r="J76" t="str">
        <f>_xlfn.XLOOKUP('Expense Sheet'!I76,Categories!A:A,Categories!B:B)</f>
        <v>Profits</v>
      </c>
      <c r="K76" t="str">
        <f>_xlfn.XLOOKUP(J76,Categories!B:B,Categories!C:C)</f>
        <v>Income</v>
      </c>
    </row>
    <row r="77" spans="1:11" x14ac:dyDescent="0.3">
      <c r="A77" t="s">
        <v>139</v>
      </c>
      <c r="B77">
        <f t="shared" si="5"/>
        <v>8</v>
      </c>
      <c r="C77" t="str">
        <f>_xlfn.XLOOKUP(B77,Categories!F:F,Categories!G:G)</f>
        <v>August</v>
      </c>
      <c r="D77" s="7">
        <v>44781</v>
      </c>
      <c r="E77" t="s">
        <v>89</v>
      </c>
      <c r="F77">
        <v>1000</v>
      </c>
      <c r="H77">
        <f>G77-F77</f>
        <v>-1000</v>
      </c>
      <c r="I77" t="s">
        <v>89</v>
      </c>
      <c r="J77" t="str">
        <f>_xlfn.XLOOKUP('Expense Sheet'!I77,Categories!A:A,Categories!B:B)</f>
        <v>Charity</v>
      </c>
      <c r="K77" t="str">
        <f>_xlfn.XLOOKUP(J77,Categories!B:B,Categories!C:C)</f>
        <v>Expense</v>
      </c>
    </row>
    <row r="78" spans="1:11" x14ac:dyDescent="0.3">
      <c r="A78" t="s">
        <v>140</v>
      </c>
      <c r="B78">
        <f t="shared" si="5"/>
        <v>8</v>
      </c>
      <c r="C78" t="str">
        <f>_xlfn.XLOOKUP(B78,Categories!F:F,Categories!G:G)</f>
        <v>August</v>
      </c>
      <c r="D78" s="7">
        <v>44782</v>
      </c>
      <c r="E78" t="s">
        <v>123</v>
      </c>
      <c r="F78">
        <v>7000</v>
      </c>
      <c r="H78">
        <f t="shared" ref="H78:H117" si="6">G78-F78</f>
        <v>-7000</v>
      </c>
      <c r="I78" t="s">
        <v>76</v>
      </c>
      <c r="J78" t="str">
        <f>_xlfn.XLOOKUP('Expense Sheet'!I78,Categories!A:A,Categories!B:B)</f>
        <v>Living Expenses</v>
      </c>
      <c r="K78" t="str">
        <f>_xlfn.XLOOKUP(J78,Categories!B:B,Categories!C:C)</f>
        <v>Expense</v>
      </c>
    </row>
    <row r="79" spans="1:11" x14ac:dyDescent="0.3">
      <c r="A79" t="s">
        <v>139</v>
      </c>
      <c r="B79">
        <f t="shared" si="5"/>
        <v>8</v>
      </c>
      <c r="C79" t="str">
        <f>_xlfn.XLOOKUP(B79,Categories!F:F,Categories!G:G)</f>
        <v>August</v>
      </c>
      <c r="D79" s="7">
        <v>44783</v>
      </c>
      <c r="E79" t="s">
        <v>21</v>
      </c>
      <c r="F79">
        <v>1000</v>
      </c>
      <c r="H79">
        <f t="shared" si="6"/>
        <v>-1000</v>
      </c>
      <c r="I79" t="s">
        <v>21</v>
      </c>
      <c r="J79" t="str">
        <f>_xlfn.XLOOKUP('Expense Sheet'!I79,Categories!A:A,Categories!B:B)</f>
        <v>Transport</v>
      </c>
      <c r="K79" t="str">
        <f>_xlfn.XLOOKUP(J79,Categories!B:B,Categories!C:C)</f>
        <v>Expense</v>
      </c>
    </row>
    <row r="80" spans="1:11" x14ac:dyDescent="0.3">
      <c r="A80" t="s">
        <v>139</v>
      </c>
      <c r="B80">
        <f t="shared" si="5"/>
        <v>8</v>
      </c>
      <c r="C80" t="str">
        <f>_xlfn.XLOOKUP(B80,Categories!F:F,Categories!G:G)</f>
        <v>August</v>
      </c>
      <c r="D80" s="7">
        <v>44786</v>
      </c>
      <c r="E80" t="s">
        <v>21</v>
      </c>
      <c r="F80">
        <v>2000</v>
      </c>
      <c r="H80">
        <f t="shared" si="6"/>
        <v>-2000</v>
      </c>
      <c r="I80" t="s">
        <v>21</v>
      </c>
      <c r="J80" t="str">
        <f>_xlfn.XLOOKUP('Expense Sheet'!I80,Categories!A:A,Categories!B:B)</f>
        <v>Transport</v>
      </c>
      <c r="K80" t="str">
        <f>_xlfn.XLOOKUP(J80,Categories!B:B,Categories!C:C)</f>
        <v>Expense</v>
      </c>
    </row>
    <row r="81" spans="1:11" x14ac:dyDescent="0.3">
      <c r="A81" t="s">
        <v>139</v>
      </c>
      <c r="B81">
        <f t="shared" si="5"/>
        <v>8</v>
      </c>
      <c r="C81" t="str">
        <f>_xlfn.XLOOKUP(B81,Categories!F:F,Categories!G:G)</f>
        <v>August</v>
      </c>
      <c r="D81" s="7">
        <v>44786</v>
      </c>
      <c r="E81" t="s">
        <v>21</v>
      </c>
      <c r="F81">
        <v>2000</v>
      </c>
      <c r="H81">
        <f t="shared" si="6"/>
        <v>-2000</v>
      </c>
      <c r="I81" t="s">
        <v>21</v>
      </c>
      <c r="J81" t="str">
        <f>_xlfn.XLOOKUP('Expense Sheet'!I81,Categories!A:A,Categories!B:B)</f>
        <v>Transport</v>
      </c>
      <c r="K81" t="str">
        <f>_xlfn.XLOOKUP(J81,Categories!B:B,Categories!C:C)</f>
        <v>Expense</v>
      </c>
    </row>
    <row r="82" spans="1:11" x14ac:dyDescent="0.3">
      <c r="A82" t="s">
        <v>139</v>
      </c>
      <c r="B82">
        <f t="shared" si="5"/>
        <v>8</v>
      </c>
      <c r="C82" t="str">
        <f>_xlfn.XLOOKUP(B82,Categories!F:F,Categories!G:G)</f>
        <v>August</v>
      </c>
      <c r="D82" s="7">
        <v>44786</v>
      </c>
      <c r="E82" t="s">
        <v>124</v>
      </c>
      <c r="F82">
        <v>25000</v>
      </c>
      <c r="H82">
        <f t="shared" si="6"/>
        <v>-25000</v>
      </c>
      <c r="I82" t="s">
        <v>28</v>
      </c>
      <c r="J82" t="str">
        <f>_xlfn.XLOOKUP('Expense Sheet'!I82,Categories!A:A,Categories!B:B)</f>
        <v>Discretionary</v>
      </c>
      <c r="K82" t="str">
        <f>_xlfn.XLOOKUP(J82,Categories!B:B,Categories!C:C)</f>
        <v>Expense</v>
      </c>
    </row>
    <row r="83" spans="1:11" x14ac:dyDescent="0.3">
      <c r="A83" t="s">
        <v>139</v>
      </c>
      <c r="B83">
        <f t="shared" si="5"/>
        <v>8</v>
      </c>
      <c r="C83" t="str">
        <f>_xlfn.XLOOKUP(B83,Categories!F:F,Categories!G:G)</f>
        <v>August</v>
      </c>
      <c r="D83" s="7">
        <v>44787</v>
      </c>
      <c r="E83" t="s">
        <v>125</v>
      </c>
      <c r="F83">
        <v>1000</v>
      </c>
      <c r="H83">
        <f t="shared" si="6"/>
        <v>-1000</v>
      </c>
      <c r="I83" t="s">
        <v>27</v>
      </c>
      <c r="J83" t="str">
        <f>_xlfn.XLOOKUP('Expense Sheet'!I83,Categories!A:A,Categories!B:B)</f>
        <v>Living Expenses</v>
      </c>
      <c r="K83" t="str">
        <f>_xlfn.XLOOKUP(J83,Categories!B:B,Categories!C:C)</f>
        <v>Expense</v>
      </c>
    </row>
    <row r="84" spans="1:11" x14ac:dyDescent="0.3">
      <c r="A84" t="s">
        <v>140</v>
      </c>
      <c r="B84">
        <f t="shared" si="5"/>
        <v>8</v>
      </c>
      <c r="C84" t="str">
        <f>_xlfn.XLOOKUP(B84,Categories!F:F,Categories!G:G)</f>
        <v>August</v>
      </c>
      <c r="D84" s="7">
        <v>44787</v>
      </c>
      <c r="E84" t="s">
        <v>21</v>
      </c>
      <c r="F84">
        <v>2000</v>
      </c>
      <c r="H84">
        <f t="shared" si="6"/>
        <v>-2000</v>
      </c>
      <c r="I84" t="s">
        <v>21</v>
      </c>
      <c r="J84" t="str">
        <f>_xlfn.XLOOKUP('Expense Sheet'!I84,Categories!A:A,Categories!B:B)</f>
        <v>Transport</v>
      </c>
      <c r="K84" t="str">
        <f>_xlfn.XLOOKUP(J84,Categories!B:B,Categories!C:C)</f>
        <v>Expense</v>
      </c>
    </row>
    <row r="85" spans="1:11" x14ac:dyDescent="0.3">
      <c r="A85" t="s">
        <v>140</v>
      </c>
      <c r="B85">
        <f t="shared" si="5"/>
        <v>8</v>
      </c>
      <c r="C85" t="str">
        <f>_xlfn.XLOOKUP(B85,Categories!F:F,Categories!G:G)</f>
        <v>August</v>
      </c>
      <c r="D85" s="7">
        <v>44787</v>
      </c>
      <c r="E85" t="s">
        <v>27</v>
      </c>
      <c r="F85">
        <v>500</v>
      </c>
      <c r="H85">
        <f t="shared" si="6"/>
        <v>-500</v>
      </c>
      <c r="I85" t="s">
        <v>27</v>
      </c>
      <c r="J85" t="str">
        <f>_xlfn.XLOOKUP('Expense Sheet'!I85,Categories!A:A,Categories!B:B)</f>
        <v>Living Expenses</v>
      </c>
      <c r="K85" t="str">
        <f>_xlfn.XLOOKUP(J85,Categories!B:B,Categories!C:C)</f>
        <v>Expense</v>
      </c>
    </row>
    <row r="86" spans="1:11" x14ac:dyDescent="0.3">
      <c r="A86" t="s">
        <v>140</v>
      </c>
      <c r="B86">
        <f t="shared" si="5"/>
        <v>8</v>
      </c>
      <c r="C86" t="str">
        <f>_xlfn.XLOOKUP(B86,Categories!F:F,Categories!G:G)</f>
        <v>August</v>
      </c>
      <c r="D86" s="7">
        <v>44787</v>
      </c>
      <c r="E86" t="s">
        <v>126</v>
      </c>
      <c r="F86">
        <v>3550</v>
      </c>
      <c r="H86">
        <f t="shared" si="6"/>
        <v>-3550</v>
      </c>
      <c r="I86" t="s">
        <v>88</v>
      </c>
      <c r="J86" t="str">
        <f>_xlfn.XLOOKUP('Expense Sheet'!I86,Categories!A:A,Categories!B:B)</f>
        <v>Medical</v>
      </c>
      <c r="K86" t="str">
        <f>_xlfn.XLOOKUP(J86,Categories!B:B,Categories!C:C)</f>
        <v>Expense</v>
      </c>
    </row>
    <row r="87" spans="1:11" x14ac:dyDescent="0.3">
      <c r="A87" t="s">
        <v>140</v>
      </c>
      <c r="B87">
        <f t="shared" si="5"/>
        <v>8</v>
      </c>
      <c r="C87" t="str">
        <f>_xlfn.XLOOKUP(B87,Categories!F:F,Categories!G:G)</f>
        <v>August</v>
      </c>
      <c r="D87" s="7">
        <v>44785</v>
      </c>
      <c r="E87" t="s">
        <v>156</v>
      </c>
      <c r="F87">
        <v>1000</v>
      </c>
      <c r="H87">
        <f t="shared" si="6"/>
        <v>-1000</v>
      </c>
      <c r="I87" t="s">
        <v>27</v>
      </c>
      <c r="J87" t="str">
        <f>_xlfn.XLOOKUP('Expense Sheet'!I87,Categories!A:A,Categories!B:B)</f>
        <v>Living Expenses</v>
      </c>
      <c r="K87" t="str">
        <f>_xlfn.XLOOKUP(J87,Categories!B:B,Categories!C:C)</f>
        <v>Expense</v>
      </c>
    </row>
    <row r="88" spans="1:11" x14ac:dyDescent="0.3">
      <c r="A88" t="s">
        <v>140</v>
      </c>
      <c r="B88">
        <f t="shared" si="5"/>
        <v>8</v>
      </c>
      <c r="C88" t="str">
        <f>_xlfn.XLOOKUP(B88,Categories!F:F,Categories!G:G)</f>
        <v>August</v>
      </c>
      <c r="D88" s="7">
        <v>44786</v>
      </c>
      <c r="E88" t="s">
        <v>99</v>
      </c>
      <c r="F88">
        <v>650</v>
      </c>
      <c r="H88">
        <f t="shared" si="6"/>
        <v>-650</v>
      </c>
      <c r="I88" t="s">
        <v>27</v>
      </c>
      <c r="J88" t="str">
        <f>_xlfn.XLOOKUP('Expense Sheet'!I88,Categories!A:A,Categories!B:B)</f>
        <v>Living Expenses</v>
      </c>
      <c r="K88" t="str">
        <f>_xlfn.XLOOKUP(J88,Categories!B:B,Categories!C:C)</f>
        <v>Expense</v>
      </c>
    </row>
    <row r="89" spans="1:11" x14ac:dyDescent="0.3">
      <c r="A89" t="s">
        <v>140</v>
      </c>
      <c r="B89">
        <f t="shared" si="5"/>
        <v>8</v>
      </c>
      <c r="C89" t="str">
        <f>_xlfn.XLOOKUP(B89,Categories!F:F,Categories!G:G)</f>
        <v>August</v>
      </c>
      <c r="D89" s="7">
        <v>44787</v>
      </c>
      <c r="E89" t="s">
        <v>67</v>
      </c>
      <c r="F89">
        <v>540</v>
      </c>
      <c r="H89">
        <f t="shared" si="6"/>
        <v>-540</v>
      </c>
      <c r="I89" t="s">
        <v>67</v>
      </c>
      <c r="J89" t="str">
        <f>_xlfn.XLOOKUP('Expense Sheet'!I89,Categories!A:A,Categories!B:B)</f>
        <v>Living Expenses</v>
      </c>
      <c r="K89" t="str">
        <f>_xlfn.XLOOKUP(J89,Categories!B:B,Categories!C:C)</f>
        <v>Expense</v>
      </c>
    </row>
    <row r="90" spans="1:11" x14ac:dyDescent="0.3">
      <c r="A90" t="s">
        <v>140</v>
      </c>
      <c r="B90">
        <f t="shared" si="5"/>
        <v>8</v>
      </c>
      <c r="C90" t="str">
        <f>_xlfn.XLOOKUP(B90,Categories!F:F,Categories!G:G)</f>
        <v>August</v>
      </c>
      <c r="D90" s="7">
        <v>44787</v>
      </c>
      <c r="E90" t="s">
        <v>100</v>
      </c>
      <c r="F90">
        <v>1000</v>
      </c>
      <c r="H90">
        <f t="shared" si="6"/>
        <v>-1000</v>
      </c>
      <c r="I90" t="s">
        <v>27</v>
      </c>
      <c r="J90" t="str">
        <f>_xlfn.XLOOKUP('Expense Sheet'!I90,Categories!A:A,Categories!B:B)</f>
        <v>Living Expenses</v>
      </c>
      <c r="K90" t="str">
        <f>_xlfn.XLOOKUP(J90,Categories!B:B,Categories!C:C)</f>
        <v>Expense</v>
      </c>
    </row>
    <row r="91" spans="1:11" x14ac:dyDescent="0.3">
      <c r="A91" t="s">
        <v>140</v>
      </c>
      <c r="B91">
        <f t="shared" si="5"/>
        <v>8</v>
      </c>
      <c r="C91" t="str">
        <f>_xlfn.XLOOKUP(B91,Categories!F:F,Categories!G:G)</f>
        <v>August</v>
      </c>
      <c r="D91" s="7">
        <v>44787</v>
      </c>
      <c r="E91" t="s">
        <v>127</v>
      </c>
      <c r="F91">
        <v>7000</v>
      </c>
      <c r="H91">
        <f t="shared" si="6"/>
        <v>-7000</v>
      </c>
      <c r="I91" t="s">
        <v>27</v>
      </c>
      <c r="J91" t="str">
        <f>_xlfn.XLOOKUP('Expense Sheet'!I91,Categories!A:A,Categories!B:B)</f>
        <v>Living Expenses</v>
      </c>
      <c r="K91" t="str">
        <f>_xlfn.XLOOKUP(J91,Categories!B:B,Categories!C:C)</f>
        <v>Expense</v>
      </c>
    </row>
    <row r="92" spans="1:11" x14ac:dyDescent="0.3">
      <c r="A92" t="s">
        <v>140</v>
      </c>
      <c r="B92">
        <f t="shared" si="5"/>
        <v>8</v>
      </c>
      <c r="C92" t="str">
        <f>_xlfn.XLOOKUP(B92,Categories!F:F,Categories!G:G)</f>
        <v>August</v>
      </c>
      <c r="D92" s="7">
        <v>44789</v>
      </c>
      <c r="E92" t="s">
        <v>27</v>
      </c>
      <c r="F92">
        <v>600</v>
      </c>
      <c r="H92">
        <f t="shared" si="6"/>
        <v>-600</v>
      </c>
      <c r="I92" t="s">
        <v>27</v>
      </c>
      <c r="J92" t="str">
        <f>_xlfn.XLOOKUP('Expense Sheet'!I92,Categories!A:A,Categories!B:B)</f>
        <v>Living Expenses</v>
      </c>
      <c r="K92" t="str">
        <f>_xlfn.XLOOKUP(J92,Categories!B:B,Categories!C:C)</f>
        <v>Expense</v>
      </c>
    </row>
    <row r="93" spans="1:11" x14ac:dyDescent="0.3">
      <c r="A93" t="s">
        <v>140</v>
      </c>
      <c r="B93">
        <f t="shared" si="5"/>
        <v>8</v>
      </c>
      <c r="C93" t="str">
        <f>_xlfn.XLOOKUP(B93,Categories!F:F,Categories!G:G)</f>
        <v>August</v>
      </c>
      <c r="D93" s="7">
        <v>44791</v>
      </c>
      <c r="E93" t="s">
        <v>21</v>
      </c>
      <c r="F93">
        <v>2000</v>
      </c>
      <c r="H93">
        <f t="shared" si="6"/>
        <v>-2000</v>
      </c>
      <c r="I93" t="s">
        <v>21</v>
      </c>
      <c r="J93" t="str">
        <f>_xlfn.XLOOKUP('Expense Sheet'!I93,Categories!A:A,Categories!B:B)</f>
        <v>Transport</v>
      </c>
      <c r="K93" t="str">
        <f>_xlfn.XLOOKUP(J93,Categories!B:B,Categories!C:C)</f>
        <v>Expense</v>
      </c>
    </row>
    <row r="94" spans="1:11" x14ac:dyDescent="0.3">
      <c r="A94" t="s">
        <v>139</v>
      </c>
      <c r="B94">
        <f t="shared" si="5"/>
        <v>8</v>
      </c>
      <c r="C94" t="str">
        <f>_xlfn.XLOOKUP(B94,Categories!F:F,Categories!G:G)</f>
        <v>August</v>
      </c>
      <c r="D94" s="7">
        <v>44791</v>
      </c>
      <c r="E94" t="s">
        <v>21</v>
      </c>
      <c r="F94">
        <v>1000</v>
      </c>
      <c r="H94">
        <f t="shared" si="6"/>
        <v>-1000</v>
      </c>
      <c r="I94" t="s">
        <v>21</v>
      </c>
      <c r="J94" t="str">
        <f>_xlfn.XLOOKUP('Expense Sheet'!I94,Categories!A:A,Categories!B:B)</f>
        <v>Transport</v>
      </c>
      <c r="K94" t="str">
        <f>_xlfn.XLOOKUP(J94,Categories!B:B,Categories!C:C)</f>
        <v>Expense</v>
      </c>
    </row>
    <row r="95" spans="1:11" x14ac:dyDescent="0.3">
      <c r="A95" t="s">
        <v>139</v>
      </c>
      <c r="B95">
        <f t="shared" si="5"/>
        <v>8</v>
      </c>
      <c r="C95" t="str">
        <f>_xlfn.XLOOKUP(B95,Categories!F:F,Categories!G:G)</f>
        <v>August</v>
      </c>
      <c r="D95" s="7">
        <v>44791</v>
      </c>
      <c r="E95" t="s">
        <v>154</v>
      </c>
      <c r="F95">
        <v>1000</v>
      </c>
      <c r="H95">
        <f t="shared" si="6"/>
        <v>-1000</v>
      </c>
      <c r="I95" t="s">
        <v>27</v>
      </c>
      <c r="J95" t="str">
        <f>_xlfn.XLOOKUP('Expense Sheet'!I95,Categories!A:A,Categories!B:B)</f>
        <v>Living Expenses</v>
      </c>
      <c r="K95" t="str">
        <f>_xlfn.XLOOKUP(J95,Categories!B:B,Categories!C:C)</f>
        <v>Expense</v>
      </c>
    </row>
    <row r="96" spans="1:11" x14ac:dyDescent="0.3">
      <c r="A96" t="s">
        <v>140</v>
      </c>
      <c r="B96">
        <f t="shared" si="5"/>
        <v>8</v>
      </c>
      <c r="C96" t="str">
        <f>_xlfn.XLOOKUP(B96,Categories!F:F,Categories!G:G)</f>
        <v>August</v>
      </c>
      <c r="D96" s="7">
        <v>44791</v>
      </c>
      <c r="E96" t="s">
        <v>128</v>
      </c>
      <c r="F96">
        <v>270</v>
      </c>
      <c r="H96">
        <f t="shared" si="6"/>
        <v>-270</v>
      </c>
      <c r="I96" t="s">
        <v>27</v>
      </c>
      <c r="J96" t="str">
        <f>_xlfn.XLOOKUP('Expense Sheet'!I96,Categories!A:A,Categories!B:B)</f>
        <v>Living Expenses</v>
      </c>
      <c r="K96" t="str">
        <f>_xlfn.XLOOKUP(J96,Categories!B:B,Categories!C:C)</f>
        <v>Expense</v>
      </c>
    </row>
    <row r="97" spans="1:11" x14ac:dyDescent="0.3">
      <c r="A97" t="s">
        <v>139</v>
      </c>
      <c r="B97">
        <f t="shared" si="5"/>
        <v>8</v>
      </c>
      <c r="C97" t="str">
        <f>_xlfn.XLOOKUP(B97,Categories!F:F,Categories!G:G)</f>
        <v>August</v>
      </c>
      <c r="D97" s="7">
        <v>44791</v>
      </c>
      <c r="E97" t="s">
        <v>129</v>
      </c>
      <c r="F97">
        <v>2860</v>
      </c>
      <c r="H97">
        <f t="shared" si="6"/>
        <v>-2860</v>
      </c>
      <c r="I97" t="s">
        <v>37</v>
      </c>
      <c r="J97" t="str">
        <f>_xlfn.XLOOKUP('Expense Sheet'!I97,Categories!A:A,Categories!B:B)</f>
        <v>Living Expenses</v>
      </c>
      <c r="K97" t="str">
        <f>_xlfn.XLOOKUP(J97,Categories!B:B,Categories!C:C)</f>
        <v>Expense</v>
      </c>
    </row>
    <row r="98" spans="1:11" x14ac:dyDescent="0.3">
      <c r="A98" t="s">
        <v>140</v>
      </c>
      <c r="B98">
        <f t="shared" si="5"/>
        <v>8</v>
      </c>
      <c r="C98" t="str">
        <f>_xlfn.XLOOKUP(B98,Categories!F:F,Categories!G:G)</f>
        <v>August</v>
      </c>
      <c r="D98" s="7">
        <v>44789</v>
      </c>
      <c r="E98" t="s">
        <v>103</v>
      </c>
      <c r="F98">
        <v>1000</v>
      </c>
      <c r="H98">
        <f t="shared" si="6"/>
        <v>-1000</v>
      </c>
      <c r="I98" t="s">
        <v>27</v>
      </c>
      <c r="J98" t="str">
        <f>_xlfn.XLOOKUP('Expense Sheet'!I98,Categories!A:A,Categories!B:B)</f>
        <v>Living Expenses</v>
      </c>
      <c r="K98" t="str">
        <f>_xlfn.XLOOKUP(J98,Categories!B:B,Categories!C:C)</f>
        <v>Expense</v>
      </c>
    </row>
    <row r="99" spans="1:11" x14ac:dyDescent="0.3">
      <c r="A99" t="s">
        <v>140</v>
      </c>
      <c r="B99">
        <f t="shared" si="5"/>
        <v>8</v>
      </c>
      <c r="C99" t="str">
        <f>_xlfn.XLOOKUP(B99,Categories!F:F,Categories!G:G)</f>
        <v>August</v>
      </c>
      <c r="D99" s="7">
        <v>44790</v>
      </c>
      <c r="E99" t="s">
        <v>95</v>
      </c>
      <c r="F99">
        <v>240</v>
      </c>
      <c r="H99">
        <f t="shared" si="6"/>
        <v>-240</v>
      </c>
      <c r="I99" t="s">
        <v>27</v>
      </c>
      <c r="J99" t="str">
        <f>_xlfn.XLOOKUP('Expense Sheet'!I99,Categories!A:A,Categories!B:B)</f>
        <v>Living Expenses</v>
      </c>
      <c r="K99" t="str">
        <f>_xlfn.XLOOKUP(J99,Categories!B:B,Categories!C:C)</f>
        <v>Expense</v>
      </c>
    </row>
    <row r="100" spans="1:11" x14ac:dyDescent="0.3">
      <c r="A100" t="s">
        <v>139</v>
      </c>
      <c r="B100">
        <f t="shared" si="5"/>
        <v>8</v>
      </c>
      <c r="C100" t="str">
        <f>_xlfn.XLOOKUP(B100,Categories!F:F,Categories!G:G)</f>
        <v>August</v>
      </c>
      <c r="D100" s="7">
        <v>44791</v>
      </c>
      <c r="E100" t="s">
        <v>130</v>
      </c>
      <c r="F100">
        <v>300</v>
      </c>
      <c r="H100">
        <f t="shared" si="6"/>
        <v>-300</v>
      </c>
      <c r="I100" t="s">
        <v>27</v>
      </c>
      <c r="J100" t="str">
        <f>_xlfn.XLOOKUP('Expense Sheet'!I100,Categories!A:A,Categories!B:B)</f>
        <v>Living Expenses</v>
      </c>
      <c r="K100" t="str">
        <f>_xlfn.XLOOKUP(J100,Categories!B:B,Categories!C:C)</f>
        <v>Expense</v>
      </c>
    </row>
    <row r="101" spans="1:11" x14ac:dyDescent="0.3">
      <c r="A101" t="s">
        <v>140</v>
      </c>
      <c r="B101">
        <f t="shared" si="5"/>
        <v>8</v>
      </c>
      <c r="C101" t="str">
        <f>_xlfn.XLOOKUP(B101,Categories!F:F,Categories!G:G)</f>
        <v>August</v>
      </c>
      <c r="D101" s="7">
        <v>44795</v>
      </c>
      <c r="E101" t="s">
        <v>130</v>
      </c>
      <c r="F101">
        <v>300</v>
      </c>
      <c r="H101">
        <f t="shared" si="6"/>
        <v>-300</v>
      </c>
      <c r="I101" t="s">
        <v>27</v>
      </c>
      <c r="J101" t="str">
        <f>_xlfn.XLOOKUP('Expense Sheet'!I101,Categories!A:A,Categories!B:B)</f>
        <v>Living Expenses</v>
      </c>
      <c r="K101" t="str">
        <f>_xlfn.XLOOKUP(J101,Categories!B:B,Categories!C:C)</f>
        <v>Expense</v>
      </c>
    </row>
    <row r="102" spans="1:11" x14ac:dyDescent="0.3">
      <c r="A102" t="s">
        <v>139</v>
      </c>
      <c r="B102">
        <f t="shared" si="5"/>
        <v>8</v>
      </c>
      <c r="C102" t="str">
        <f>_xlfn.XLOOKUP(B102,Categories!F:F,Categories!G:G)</f>
        <v>August</v>
      </c>
      <c r="D102" s="7">
        <v>44796</v>
      </c>
      <c r="E102" t="s">
        <v>131</v>
      </c>
      <c r="F102">
        <v>1000</v>
      </c>
      <c r="H102">
        <f t="shared" si="6"/>
        <v>-1000</v>
      </c>
      <c r="I102" t="s">
        <v>21</v>
      </c>
      <c r="J102" t="str">
        <f>_xlfn.XLOOKUP('Expense Sheet'!I102,Categories!A:A,Categories!B:B)</f>
        <v>Transport</v>
      </c>
      <c r="K102" t="str">
        <f>_xlfn.XLOOKUP(J102,Categories!B:B,Categories!C:C)</f>
        <v>Expense</v>
      </c>
    </row>
    <row r="103" spans="1:11" x14ac:dyDescent="0.3">
      <c r="A103" t="s">
        <v>140</v>
      </c>
      <c r="B103">
        <f t="shared" si="5"/>
        <v>8</v>
      </c>
      <c r="C103" t="str">
        <f>_xlfn.XLOOKUP(B103,Categories!F:F,Categories!G:G)</f>
        <v>August</v>
      </c>
      <c r="D103" s="7">
        <v>44797</v>
      </c>
      <c r="E103" t="s">
        <v>132</v>
      </c>
      <c r="F103">
        <v>6500</v>
      </c>
      <c r="H103">
        <f t="shared" si="6"/>
        <v>-6500</v>
      </c>
      <c r="I103" t="s">
        <v>28</v>
      </c>
      <c r="J103" t="str">
        <f>_xlfn.XLOOKUP('Expense Sheet'!I103,Categories!A:A,Categories!B:B)</f>
        <v>Discretionary</v>
      </c>
      <c r="K103" t="str">
        <f>_xlfn.XLOOKUP(J103,Categories!B:B,Categories!C:C)</f>
        <v>Expense</v>
      </c>
    </row>
    <row r="104" spans="1:11" x14ac:dyDescent="0.3">
      <c r="A104" t="s">
        <v>139</v>
      </c>
      <c r="B104">
        <f t="shared" si="5"/>
        <v>8</v>
      </c>
      <c r="C104" t="str">
        <f>_xlfn.XLOOKUP(B104,Categories!F:F,Categories!G:G)</f>
        <v>August</v>
      </c>
      <c r="D104" s="7">
        <v>44799</v>
      </c>
      <c r="E104" t="s">
        <v>133</v>
      </c>
      <c r="F104">
        <v>50</v>
      </c>
      <c r="H104">
        <f t="shared" si="6"/>
        <v>-50</v>
      </c>
      <c r="I104" t="s">
        <v>27</v>
      </c>
      <c r="J104" t="str">
        <f>_xlfn.XLOOKUP('Expense Sheet'!I104,Categories!A:A,Categories!B:B)</f>
        <v>Living Expenses</v>
      </c>
      <c r="K104" t="str">
        <f>_xlfn.XLOOKUP(J104,Categories!B:B,Categories!C:C)</f>
        <v>Expense</v>
      </c>
    </row>
    <row r="105" spans="1:11" x14ac:dyDescent="0.3">
      <c r="A105" t="s">
        <v>140</v>
      </c>
      <c r="B105">
        <f t="shared" ref="B105:B117" si="7">MONTH(D105)</f>
        <v>8</v>
      </c>
      <c r="C105" t="str">
        <f>_xlfn.XLOOKUP(B105,Categories!F:F,Categories!G:G)</f>
        <v>August</v>
      </c>
      <c r="D105" s="7">
        <v>44799</v>
      </c>
      <c r="E105" t="s">
        <v>131</v>
      </c>
      <c r="F105">
        <v>5000</v>
      </c>
      <c r="H105">
        <f t="shared" si="6"/>
        <v>-5000</v>
      </c>
      <c r="I105" t="s">
        <v>21</v>
      </c>
      <c r="J105" t="str">
        <f>_xlfn.XLOOKUP('Expense Sheet'!I105,Categories!A:A,Categories!B:B)</f>
        <v>Transport</v>
      </c>
      <c r="K105" t="str">
        <f>_xlfn.XLOOKUP(J105,Categories!B:B,Categories!C:C)</f>
        <v>Expense</v>
      </c>
    </row>
    <row r="106" spans="1:11" x14ac:dyDescent="0.3">
      <c r="A106" t="s">
        <v>139</v>
      </c>
      <c r="B106">
        <f t="shared" si="7"/>
        <v>8</v>
      </c>
      <c r="C106" t="str">
        <f>_xlfn.XLOOKUP(B106,Categories!F:F,Categories!G:G)</f>
        <v>August</v>
      </c>
      <c r="D106" s="7">
        <v>44799</v>
      </c>
      <c r="E106" t="s">
        <v>68</v>
      </c>
      <c r="F106">
        <v>600</v>
      </c>
      <c r="H106">
        <f t="shared" si="6"/>
        <v>-600</v>
      </c>
      <c r="I106" t="s">
        <v>27</v>
      </c>
      <c r="J106" t="str">
        <f>_xlfn.XLOOKUP('Expense Sheet'!I106,Categories!A:A,Categories!B:B)</f>
        <v>Living Expenses</v>
      </c>
      <c r="K106" t="str">
        <f>_xlfn.XLOOKUP(J106,Categories!B:B,Categories!C:C)</f>
        <v>Expense</v>
      </c>
    </row>
    <row r="107" spans="1:11" x14ac:dyDescent="0.3">
      <c r="A107" t="s">
        <v>140</v>
      </c>
      <c r="B107">
        <f t="shared" si="7"/>
        <v>8</v>
      </c>
      <c r="C107" t="str">
        <f>_xlfn.XLOOKUP(B107,Categories!F:F,Categories!G:G)</f>
        <v>August</v>
      </c>
      <c r="D107" s="7">
        <v>44799</v>
      </c>
      <c r="E107" t="s">
        <v>134</v>
      </c>
      <c r="F107">
        <v>2000</v>
      </c>
      <c r="H107">
        <f t="shared" si="6"/>
        <v>-2000</v>
      </c>
      <c r="I107" t="s">
        <v>97</v>
      </c>
      <c r="J107" t="str">
        <f>_xlfn.XLOOKUP('Expense Sheet'!I107,Categories!A:A,Categories!B:B)</f>
        <v>Discretionary</v>
      </c>
      <c r="K107" t="str">
        <f>_xlfn.XLOOKUP(J107,Categories!B:B,Categories!C:C)</f>
        <v>Expense</v>
      </c>
    </row>
    <row r="108" spans="1:11" x14ac:dyDescent="0.3">
      <c r="A108" t="s">
        <v>139</v>
      </c>
      <c r="B108">
        <f t="shared" si="7"/>
        <v>8</v>
      </c>
      <c r="C108" t="str">
        <f>_xlfn.XLOOKUP(B108,Categories!F:F,Categories!G:G)</f>
        <v>August</v>
      </c>
      <c r="D108" s="7">
        <v>44799</v>
      </c>
      <c r="E108" t="s">
        <v>80</v>
      </c>
      <c r="F108">
        <v>3000</v>
      </c>
      <c r="H108">
        <f t="shared" si="6"/>
        <v>-3000</v>
      </c>
      <c r="I108" t="s">
        <v>80</v>
      </c>
      <c r="J108" t="str">
        <f>_xlfn.XLOOKUP('Expense Sheet'!I108,Categories!A:A,Categories!B:B)</f>
        <v>Discretionary</v>
      </c>
      <c r="K108" t="str">
        <f>_xlfn.XLOOKUP(J108,Categories!B:B,Categories!C:C)</f>
        <v>Expense</v>
      </c>
    </row>
    <row r="109" spans="1:11" x14ac:dyDescent="0.3">
      <c r="A109" t="s">
        <v>139</v>
      </c>
      <c r="B109">
        <f t="shared" si="7"/>
        <v>8</v>
      </c>
      <c r="C109" t="str">
        <f>_xlfn.XLOOKUP(B109,Categories!F:F,Categories!G:G)</f>
        <v>August</v>
      </c>
      <c r="D109" s="7">
        <v>44799</v>
      </c>
      <c r="E109" t="s">
        <v>135</v>
      </c>
      <c r="F109">
        <v>500</v>
      </c>
      <c r="H109">
        <f t="shared" si="6"/>
        <v>-500</v>
      </c>
      <c r="I109" t="s">
        <v>27</v>
      </c>
      <c r="J109" t="str">
        <f>_xlfn.XLOOKUP('Expense Sheet'!I109,Categories!A:A,Categories!B:B)</f>
        <v>Living Expenses</v>
      </c>
      <c r="K109" t="str">
        <f>_xlfn.XLOOKUP(J109,Categories!B:B,Categories!C:C)</f>
        <v>Expense</v>
      </c>
    </row>
    <row r="110" spans="1:11" x14ac:dyDescent="0.3">
      <c r="A110" t="s">
        <v>139</v>
      </c>
      <c r="B110">
        <f t="shared" si="7"/>
        <v>8</v>
      </c>
      <c r="C110" t="str">
        <f>_xlfn.XLOOKUP(B110,Categories!F:F,Categories!G:G)</f>
        <v>August</v>
      </c>
      <c r="D110" s="7">
        <v>44799</v>
      </c>
      <c r="E110" t="s">
        <v>131</v>
      </c>
      <c r="F110">
        <v>2000</v>
      </c>
      <c r="H110">
        <f t="shared" si="6"/>
        <v>-2000</v>
      </c>
      <c r="I110" t="s">
        <v>21</v>
      </c>
      <c r="J110" t="str">
        <f>_xlfn.XLOOKUP('Expense Sheet'!I110,Categories!A:A,Categories!B:B)</f>
        <v>Transport</v>
      </c>
      <c r="K110" t="str">
        <f>_xlfn.XLOOKUP(J110,Categories!B:B,Categories!C:C)</f>
        <v>Expense</v>
      </c>
    </row>
    <row r="111" spans="1:11" x14ac:dyDescent="0.3">
      <c r="A111" t="s">
        <v>139</v>
      </c>
      <c r="B111">
        <f t="shared" si="7"/>
        <v>8</v>
      </c>
      <c r="C111" t="str">
        <f>_xlfn.XLOOKUP(B111,Categories!F:F,Categories!G:G)</f>
        <v>August</v>
      </c>
      <c r="D111" s="7">
        <v>44799</v>
      </c>
      <c r="E111" t="s">
        <v>126</v>
      </c>
      <c r="F111">
        <v>650</v>
      </c>
      <c r="H111">
        <f t="shared" si="6"/>
        <v>-650</v>
      </c>
      <c r="I111" t="s">
        <v>88</v>
      </c>
      <c r="J111" t="str">
        <f>_xlfn.XLOOKUP('Expense Sheet'!I111,Categories!A:A,Categories!B:B)</f>
        <v>Medical</v>
      </c>
      <c r="K111" t="str">
        <f>_xlfn.XLOOKUP(J111,Categories!B:B,Categories!C:C)</f>
        <v>Expense</v>
      </c>
    </row>
    <row r="112" spans="1:11" x14ac:dyDescent="0.3">
      <c r="A112" t="s">
        <v>140</v>
      </c>
      <c r="B112">
        <f t="shared" si="7"/>
        <v>8</v>
      </c>
      <c r="C112" t="str">
        <f>_xlfn.XLOOKUP(B112,Categories!F:F,Categories!G:G)</f>
        <v>August</v>
      </c>
      <c r="D112" s="7">
        <v>44799</v>
      </c>
      <c r="E112" t="s">
        <v>21</v>
      </c>
      <c r="F112">
        <v>2000</v>
      </c>
      <c r="H112">
        <f t="shared" si="6"/>
        <v>-2000</v>
      </c>
      <c r="I112" t="s">
        <v>21</v>
      </c>
      <c r="J112" t="str">
        <f>_xlfn.XLOOKUP('Expense Sheet'!I112,Categories!A:A,Categories!B:B)</f>
        <v>Transport</v>
      </c>
      <c r="K112" t="str">
        <f>_xlfn.XLOOKUP(J112,Categories!B:B,Categories!C:C)</f>
        <v>Expense</v>
      </c>
    </row>
    <row r="113" spans="1:11" x14ac:dyDescent="0.3">
      <c r="A113" t="s">
        <v>140</v>
      </c>
      <c r="B113">
        <f t="shared" si="7"/>
        <v>8</v>
      </c>
      <c r="C113" t="str">
        <f>_xlfn.XLOOKUP(B113,Categories!F:F,Categories!G:G)</f>
        <v>August</v>
      </c>
      <c r="D113" s="7">
        <v>44799</v>
      </c>
      <c r="E113" t="s">
        <v>27</v>
      </c>
      <c r="F113">
        <v>2000</v>
      </c>
      <c r="H113">
        <f t="shared" si="6"/>
        <v>-2000</v>
      </c>
      <c r="I113" t="s">
        <v>27</v>
      </c>
      <c r="J113" t="str">
        <f>_xlfn.XLOOKUP('Expense Sheet'!I113,Categories!A:A,Categories!B:B)</f>
        <v>Living Expenses</v>
      </c>
      <c r="K113" t="str">
        <f>_xlfn.XLOOKUP(J113,Categories!B:B,Categories!C:C)</f>
        <v>Expense</v>
      </c>
    </row>
    <row r="114" spans="1:11" x14ac:dyDescent="0.3">
      <c r="A114" t="s">
        <v>140</v>
      </c>
      <c r="B114">
        <f t="shared" si="7"/>
        <v>8</v>
      </c>
      <c r="C114" t="str">
        <f>_xlfn.XLOOKUP(B114,Categories!F:F,Categories!G:G)</f>
        <v>August</v>
      </c>
      <c r="D114" s="7">
        <v>44799</v>
      </c>
      <c r="E114" t="s">
        <v>136</v>
      </c>
      <c r="F114">
        <v>560</v>
      </c>
      <c r="H114">
        <f t="shared" si="6"/>
        <v>-560</v>
      </c>
      <c r="I114" t="s">
        <v>27</v>
      </c>
      <c r="J114" t="str">
        <f>_xlfn.XLOOKUP('Expense Sheet'!I114,Categories!A:A,Categories!B:B)</f>
        <v>Living Expenses</v>
      </c>
      <c r="K114" t="str">
        <f>_xlfn.XLOOKUP(J114,Categories!B:B,Categories!C:C)</f>
        <v>Expense</v>
      </c>
    </row>
    <row r="115" spans="1:11" x14ac:dyDescent="0.3">
      <c r="A115" t="s">
        <v>140</v>
      </c>
      <c r="B115">
        <f t="shared" si="7"/>
        <v>8</v>
      </c>
      <c r="C115" t="str">
        <f>_xlfn.XLOOKUP(B115,Categories!F:F,Categories!G:G)</f>
        <v>August</v>
      </c>
      <c r="D115" s="7">
        <v>44799</v>
      </c>
      <c r="E115" t="s">
        <v>130</v>
      </c>
      <c r="F115">
        <v>1000</v>
      </c>
      <c r="H115">
        <f t="shared" si="6"/>
        <v>-1000</v>
      </c>
      <c r="I115" t="s">
        <v>27</v>
      </c>
      <c r="J115" t="str">
        <f>_xlfn.XLOOKUP('Expense Sheet'!I115,Categories!A:A,Categories!B:B)</f>
        <v>Living Expenses</v>
      </c>
      <c r="K115" t="str">
        <f>_xlfn.XLOOKUP(J115,Categories!B:B,Categories!C:C)</f>
        <v>Expense</v>
      </c>
    </row>
    <row r="116" spans="1:11" x14ac:dyDescent="0.3">
      <c r="A116" t="s">
        <v>140</v>
      </c>
      <c r="B116">
        <f t="shared" si="7"/>
        <v>8</v>
      </c>
      <c r="C116" t="str">
        <f>_xlfn.XLOOKUP(B116,Categories!F:F,Categories!G:G)</f>
        <v>August</v>
      </c>
      <c r="D116" s="7">
        <v>44799</v>
      </c>
      <c r="E116" t="s">
        <v>147</v>
      </c>
      <c r="F116">
        <v>1000</v>
      </c>
      <c r="H116">
        <f t="shared" si="6"/>
        <v>-1000</v>
      </c>
      <c r="I116" t="s">
        <v>89</v>
      </c>
      <c r="J116" t="str">
        <f>_xlfn.XLOOKUP('Expense Sheet'!I116,Categories!A:A,Categories!B:B)</f>
        <v>Charity</v>
      </c>
      <c r="K116" t="str">
        <f>_xlfn.XLOOKUP(J116,Categories!B:B,Categories!C:C)</f>
        <v>Expense</v>
      </c>
    </row>
    <row r="117" spans="1:11" x14ac:dyDescent="0.3">
      <c r="A117" t="s">
        <v>140</v>
      </c>
      <c r="B117">
        <f t="shared" si="7"/>
        <v>8</v>
      </c>
      <c r="C117" t="str">
        <f>_xlfn.XLOOKUP(B117,Categories!F:F,Categories!G:G)</f>
        <v>August</v>
      </c>
      <c r="D117" s="7">
        <v>44799</v>
      </c>
      <c r="E117" t="s">
        <v>27</v>
      </c>
      <c r="F117">
        <v>1000</v>
      </c>
      <c r="H117">
        <f t="shared" si="6"/>
        <v>-1000</v>
      </c>
      <c r="I117" t="s">
        <v>89</v>
      </c>
      <c r="J117" t="str">
        <f>_xlfn.XLOOKUP('Expense Sheet'!I117,Categories!A:A,Categories!B:B)</f>
        <v>Charity</v>
      </c>
      <c r="K117" t="str">
        <f>_xlfn.XLOOKUP(J117,Categories!B:B,Categories!C:C)</f>
        <v>Expense</v>
      </c>
    </row>
    <row r="118" spans="1:11" x14ac:dyDescent="0.3">
      <c r="C118" t="s">
        <v>157</v>
      </c>
      <c r="D118" s="7"/>
    </row>
    <row r="119" spans="1:11" x14ac:dyDescent="0.3">
      <c r="C119" t="s">
        <v>117</v>
      </c>
      <c r="D119" s="7"/>
    </row>
    <row r="120" spans="1:11" x14ac:dyDescent="0.3">
      <c r="C120" t="s">
        <v>118</v>
      </c>
      <c r="D120" s="7"/>
    </row>
    <row r="121" spans="1:11" x14ac:dyDescent="0.3">
      <c r="C121" t="s">
        <v>119</v>
      </c>
      <c r="D121" s="7"/>
    </row>
    <row r="122" spans="1:11" x14ac:dyDescent="0.3">
      <c r="D122" s="7"/>
    </row>
    <row r="123" spans="1:11" x14ac:dyDescent="0.3">
      <c r="D123" s="7"/>
    </row>
    <row r="124" spans="1:11" x14ac:dyDescent="0.3">
      <c r="D124" s="7"/>
    </row>
    <row r="125" spans="1:11" x14ac:dyDescent="0.3">
      <c r="D125" s="7"/>
    </row>
    <row r="126" spans="1:11" x14ac:dyDescent="0.3">
      <c r="D126" s="7"/>
    </row>
    <row r="127" spans="1:11" x14ac:dyDescent="0.3">
      <c r="D127" s="7"/>
    </row>
    <row r="134" spans="4:4" x14ac:dyDescent="0.3">
      <c r="D134" s="7"/>
    </row>
    <row r="135" spans="4:4" x14ac:dyDescent="0.3">
      <c r="D135" s="7"/>
    </row>
    <row r="136" spans="4:4" x14ac:dyDescent="0.3">
      <c r="D136" s="7"/>
    </row>
    <row r="137" spans="4:4" x14ac:dyDescent="0.3">
      <c r="D137" s="7"/>
    </row>
    <row r="138" spans="4:4" x14ac:dyDescent="0.3">
      <c r="D138" s="7"/>
    </row>
    <row r="1048571" spans="4:4" x14ac:dyDescent="0.3">
      <c r="D1048571" s="7">
        <v>44744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3CD65C-6332-40FB-8F45-8CEDCCA955A7}">
          <x14:formula1>
            <xm:f>Categories!$A$2:$A$254</xm:f>
          </x14:formula1>
          <xm:sqref>E30:E31 I8:I1048576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5976-4280-4FCE-B203-C59CD1E41D08}">
  <dimension ref="A1:G29"/>
  <sheetViews>
    <sheetView workbookViewId="0">
      <selection activeCell="E27" sqref="E27"/>
    </sheetView>
  </sheetViews>
  <sheetFormatPr defaultRowHeight="14.4" x14ac:dyDescent="0.3"/>
  <cols>
    <col min="1" max="1" width="14.33203125" customWidth="1"/>
    <col min="2" max="2" width="13.5546875" bestFit="1" customWidth="1"/>
    <col min="3" max="3" width="12.109375" bestFit="1" customWidth="1"/>
  </cols>
  <sheetData>
    <row r="1" spans="1:7" x14ac:dyDescent="0.3">
      <c r="A1" s="6" t="s">
        <v>69</v>
      </c>
      <c r="B1" s="6" t="s">
        <v>70</v>
      </c>
      <c r="C1" s="6" t="s">
        <v>71</v>
      </c>
      <c r="D1" s="6"/>
      <c r="F1" s="6" t="s">
        <v>120</v>
      </c>
    </row>
    <row r="2" spans="1:7" x14ac:dyDescent="0.3">
      <c r="A2" t="s">
        <v>67</v>
      </c>
      <c r="B2" t="s">
        <v>72</v>
      </c>
      <c r="C2" t="s">
        <v>73</v>
      </c>
      <c r="F2">
        <v>1</v>
      </c>
      <c r="G2" t="s">
        <v>108</v>
      </c>
    </row>
    <row r="3" spans="1:7" x14ac:dyDescent="0.3">
      <c r="A3" t="s">
        <v>37</v>
      </c>
      <c r="B3" t="s">
        <v>72</v>
      </c>
      <c r="C3" t="s">
        <v>73</v>
      </c>
      <c r="F3">
        <v>2</v>
      </c>
      <c r="G3" t="s">
        <v>109</v>
      </c>
    </row>
    <row r="4" spans="1:7" x14ac:dyDescent="0.3">
      <c r="A4" t="s">
        <v>74</v>
      </c>
      <c r="B4" t="s">
        <v>72</v>
      </c>
      <c r="C4" t="s">
        <v>73</v>
      </c>
      <c r="F4">
        <v>3</v>
      </c>
      <c r="G4" t="s">
        <v>110</v>
      </c>
    </row>
    <row r="5" spans="1:7" x14ac:dyDescent="0.3">
      <c r="A5" t="s">
        <v>75</v>
      </c>
      <c r="B5" t="s">
        <v>72</v>
      </c>
      <c r="C5" t="s">
        <v>73</v>
      </c>
      <c r="F5">
        <v>4</v>
      </c>
      <c r="G5" t="s">
        <v>111</v>
      </c>
    </row>
    <row r="6" spans="1:7" x14ac:dyDescent="0.3">
      <c r="A6" t="s">
        <v>76</v>
      </c>
      <c r="B6" t="s">
        <v>72</v>
      </c>
      <c r="C6" t="s">
        <v>73</v>
      </c>
      <c r="F6">
        <v>5</v>
      </c>
      <c r="G6" t="s">
        <v>112</v>
      </c>
    </row>
    <row r="7" spans="1:7" x14ac:dyDescent="0.3">
      <c r="A7" t="s">
        <v>27</v>
      </c>
      <c r="B7" t="s">
        <v>72</v>
      </c>
      <c r="C7" t="s">
        <v>73</v>
      </c>
      <c r="F7">
        <v>6</v>
      </c>
      <c r="G7" t="s">
        <v>113</v>
      </c>
    </row>
    <row r="8" spans="1:7" x14ac:dyDescent="0.3">
      <c r="A8" t="s">
        <v>45</v>
      </c>
      <c r="B8" t="s">
        <v>72</v>
      </c>
      <c r="C8" t="s">
        <v>73</v>
      </c>
      <c r="F8">
        <v>7</v>
      </c>
      <c r="G8" t="s">
        <v>114</v>
      </c>
    </row>
    <row r="9" spans="1:7" x14ac:dyDescent="0.3">
      <c r="A9" t="s">
        <v>21</v>
      </c>
      <c r="B9" t="s">
        <v>77</v>
      </c>
      <c r="C9" t="s">
        <v>73</v>
      </c>
      <c r="F9">
        <v>8</v>
      </c>
      <c r="G9" t="s">
        <v>115</v>
      </c>
    </row>
    <row r="10" spans="1:7" x14ac:dyDescent="0.3">
      <c r="A10" t="s">
        <v>106</v>
      </c>
      <c r="B10" t="s">
        <v>79</v>
      </c>
      <c r="C10" t="s">
        <v>73</v>
      </c>
      <c r="F10">
        <v>9</v>
      </c>
      <c r="G10" t="s">
        <v>116</v>
      </c>
    </row>
    <row r="11" spans="1:7" x14ac:dyDescent="0.3">
      <c r="A11" t="s">
        <v>98</v>
      </c>
      <c r="B11" t="s">
        <v>79</v>
      </c>
      <c r="C11" t="s">
        <v>73</v>
      </c>
      <c r="F11">
        <v>10</v>
      </c>
      <c r="G11" t="s">
        <v>117</v>
      </c>
    </row>
    <row r="12" spans="1:7" x14ac:dyDescent="0.3">
      <c r="A12" t="s">
        <v>78</v>
      </c>
      <c r="B12" t="s">
        <v>79</v>
      </c>
      <c r="C12" t="s">
        <v>73</v>
      </c>
      <c r="F12">
        <v>11</v>
      </c>
      <c r="G12" t="s">
        <v>118</v>
      </c>
    </row>
    <row r="13" spans="1:7" x14ac:dyDescent="0.3">
      <c r="A13" t="s">
        <v>80</v>
      </c>
      <c r="B13" t="s">
        <v>79</v>
      </c>
      <c r="C13" t="s">
        <v>73</v>
      </c>
      <c r="F13">
        <v>12</v>
      </c>
      <c r="G13" t="s">
        <v>119</v>
      </c>
    </row>
    <row r="14" spans="1:7" x14ac:dyDescent="0.3">
      <c r="A14" t="s">
        <v>81</v>
      </c>
      <c r="B14" t="s">
        <v>79</v>
      </c>
      <c r="C14" t="s">
        <v>73</v>
      </c>
    </row>
    <row r="15" spans="1:7" x14ac:dyDescent="0.3">
      <c r="A15" t="s">
        <v>82</v>
      </c>
      <c r="B15" t="s">
        <v>79</v>
      </c>
      <c r="C15" t="s">
        <v>73</v>
      </c>
    </row>
    <row r="16" spans="1:7" x14ac:dyDescent="0.3">
      <c r="A16" t="s">
        <v>97</v>
      </c>
      <c r="B16" t="s">
        <v>79</v>
      </c>
      <c r="C16" t="s">
        <v>73</v>
      </c>
    </row>
    <row r="17" spans="1:3" x14ac:dyDescent="0.3">
      <c r="A17" t="s">
        <v>83</v>
      </c>
      <c r="B17" t="s">
        <v>79</v>
      </c>
      <c r="C17" t="s">
        <v>73</v>
      </c>
    </row>
    <row r="18" spans="1:3" x14ac:dyDescent="0.3">
      <c r="A18" t="s">
        <v>84</v>
      </c>
      <c r="B18" t="s">
        <v>85</v>
      </c>
      <c r="C18" t="s">
        <v>73</v>
      </c>
    </row>
    <row r="19" spans="1:3" x14ac:dyDescent="0.3">
      <c r="A19" t="s">
        <v>28</v>
      </c>
      <c r="B19" t="s">
        <v>79</v>
      </c>
      <c r="C19" t="s">
        <v>73</v>
      </c>
    </row>
    <row r="20" spans="1:3" x14ac:dyDescent="0.3">
      <c r="A20" t="s">
        <v>86</v>
      </c>
      <c r="B20" t="s">
        <v>79</v>
      </c>
      <c r="C20" t="s">
        <v>73</v>
      </c>
    </row>
    <row r="21" spans="1:3" x14ac:dyDescent="0.3">
      <c r="A21" t="s">
        <v>87</v>
      </c>
      <c r="B21" t="s">
        <v>91</v>
      </c>
      <c r="C21" t="s">
        <v>73</v>
      </c>
    </row>
    <row r="22" spans="1:3" x14ac:dyDescent="0.3">
      <c r="A22" t="s">
        <v>88</v>
      </c>
      <c r="B22" t="s">
        <v>91</v>
      </c>
      <c r="C22" t="s">
        <v>73</v>
      </c>
    </row>
    <row r="23" spans="1:3" x14ac:dyDescent="0.3">
      <c r="A23" t="s">
        <v>89</v>
      </c>
      <c r="B23" t="s">
        <v>90</v>
      </c>
      <c r="C23" t="s">
        <v>73</v>
      </c>
    </row>
    <row r="24" spans="1:3" x14ac:dyDescent="0.3">
      <c r="A24" t="s">
        <v>2</v>
      </c>
      <c r="B24" t="s">
        <v>2</v>
      </c>
      <c r="C24" t="s">
        <v>92</v>
      </c>
    </row>
    <row r="25" spans="1:3" x14ac:dyDescent="0.3">
      <c r="A25" t="s">
        <v>93</v>
      </c>
      <c r="B25" t="s">
        <v>93</v>
      </c>
      <c r="C25" t="s">
        <v>92</v>
      </c>
    </row>
    <row r="26" spans="1:3" x14ac:dyDescent="0.3">
      <c r="A26" t="s">
        <v>107</v>
      </c>
      <c r="B26" t="s">
        <v>77</v>
      </c>
      <c r="C26" t="s">
        <v>73</v>
      </c>
    </row>
    <row r="27" spans="1:3" x14ac:dyDescent="0.3">
      <c r="A27" t="s">
        <v>94</v>
      </c>
      <c r="B27" t="s">
        <v>94</v>
      </c>
      <c r="C27" t="s">
        <v>94</v>
      </c>
    </row>
    <row r="28" spans="1:3" x14ac:dyDescent="0.3">
      <c r="A28" t="s">
        <v>137</v>
      </c>
      <c r="B28" t="s">
        <v>93</v>
      </c>
      <c r="C28" t="s">
        <v>92</v>
      </c>
    </row>
    <row r="29" spans="1:3" x14ac:dyDescent="0.3">
      <c r="A29" t="s">
        <v>142</v>
      </c>
      <c r="B29" t="s">
        <v>93</v>
      </c>
      <c r="C29" t="s">
        <v>92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Expense Sheet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 User1</dc:creator>
  <cp:lastModifiedBy>SD User1</cp:lastModifiedBy>
  <dcterms:created xsi:type="dcterms:W3CDTF">2015-06-05T18:17:20Z</dcterms:created>
  <dcterms:modified xsi:type="dcterms:W3CDTF">2023-03-04T10:45:22Z</dcterms:modified>
</cp:coreProperties>
</file>