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OneDrive - University of Regina\University of Regina\Research\Simulation\optimal-vnf-placement-algorithms\"/>
    </mc:Choice>
  </mc:AlternateContent>
  <xr:revisionPtr revIDLastSave="0" documentId="13_ncr:1_{1A238FA2-2907-4D03-82C8-DBA0EA1BDE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timal Weight" sheetId="1" r:id="rId1"/>
    <sheet name="Optimal Placement" sheetId="3" r:id="rId2"/>
    <sheet name="Redundancy Algorith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4" l="1"/>
  <c r="Q99" i="4"/>
  <c r="N66" i="4"/>
  <c r="N67" i="4"/>
  <c r="M3" i="4"/>
  <c r="N3" i="4"/>
  <c r="Q66" i="4" s="1"/>
  <c r="O3" i="4"/>
  <c r="P3" i="4"/>
  <c r="Q3" i="4"/>
  <c r="Q67" i="4" s="1"/>
  <c r="R3" i="4"/>
  <c r="S3" i="4"/>
  <c r="T3" i="4"/>
  <c r="M4" i="4"/>
  <c r="N4" i="4"/>
  <c r="O4" i="4"/>
  <c r="P4" i="4"/>
  <c r="Q4" i="4"/>
  <c r="R4" i="4"/>
  <c r="S4" i="4"/>
  <c r="T4" i="4"/>
  <c r="N68" i="4" s="1"/>
  <c r="M5" i="4"/>
  <c r="N5" i="4"/>
  <c r="O5" i="4"/>
  <c r="P5" i="4"/>
  <c r="Q5" i="4"/>
  <c r="R5" i="4"/>
  <c r="S5" i="4"/>
  <c r="T5" i="4"/>
  <c r="M6" i="4"/>
  <c r="N6" i="4"/>
  <c r="O6" i="4"/>
  <c r="P6" i="4"/>
  <c r="Q6" i="4"/>
  <c r="R6" i="4"/>
  <c r="S6" i="4"/>
  <c r="T6" i="4"/>
  <c r="M7" i="4"/>
  <c r="N7" i="4"/>
  <c r="O7" i="4"/>
  <c r="P7" i="4"/>
  <c r="Q7" i="4"/>
  <c r="R7" i="4"/>
  <c r="S7" i="4"/>
  <c r="T7" i="4"/>
  <c r="M8" i="4"/>
  <c r="N8" i="4"/>
  <c r="O8" i="4"/>
  <c r="P8" i="4"/>
  <c r="Q8" i="4"/>
  <c r="R8" i="4"/>
  <c r="S8" i="4"/>
  <c r="T8" i="4"/>
  <c r="M9" i="4"/>
  <c r="N9" i="4"/>
  <c r="O9" i="4"/>
  <c r="P9" i="4"/>
  <c r="Q9" i="4"/>
  <c r="R9" i="4"/>
  <c r="S9" i="4"/>
  <c r="T9" i="4"/>
  <c r="M10" i="4"/>
  <c r="N10" i="4"/>
  <c r="O10" i="4"/>
  <c r="P10" i="4"/>
  <c r="Q10" i="4"/>
  <c r="R10" i="4"/>
  <c r="S10" i="4"/>
  <c r="T10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M13" i="4"/>
  <c r="N13" i="4"/>
  <c r="Q82" i="4" s="1"/>
  <c r="O13" i="4"/>
  <c r="P13" i="4"/>
  <c r="Q13" i="4"/>
  <c r="Q83" i="4" s="1"/>
  <c r="R13" i="4"/>
  <c r="S13" i="4"/>
  <c r="T13" i="4"/>
  <c r="Q84" i="4" s="1"/>
  <c r="M14" i="4"/>
  <c r="N14" i="4"/>
  <c r="O14" i="4"/>
  <c r="P14" i="4"/>
  <c r="Q14" i="4"/>
  <c r="R14" i="4"/>
  <c r="S14" i="4"/>
  <c r="T14" i="4"/>
  <c r="M15" i="4"/>
  <c r="N15" i="4"/>
  <c r="O15" i="4"/>
  <c r="P15" i="4"/>
  <c r="Q15" i="4"/>
  <c r="R15" i="4"/>
  <c r="S15" i="4"/>
  <c r="T15" i="4"/>
  <c r="M16" i="4"/>
  <c r="N16" i="4"/>
  <c r="O16" i="4"/>
  <c r="P16" i="4"/>
  <c r="Q16" i="4"/>
  <c r="R16" i="4"/>
  <c r="S16" i="4"/>
  <c r="T16" i="4"/>
  <c r="M17" i="4"/>
  <c r="N17" i="4"/>
  <c r="O17" i="4"/>
  <c r="P17" i="4"/>
  <c r="Q17" i="4"/>
  <c r="R17" i="4"/>
  <c r="S17" i="4"/>
  <c r="T17" i="4"/>
  <c r="M18" i="4"/>
  <c r="N18" i="4"/>
  <c r="O18" i="4"/>
  <c r="P18" i="4"/>
  <c r="Q18" i="4"/>
  <c r="R18" i="4"/>
  <c r="S18" i="4"/>
  <c r="T18" i="4"/>
  <c r="M19" i="4"/>
  <c r="N19" i="4"/>
  <c r="O19" i="4"/>
  <c r="P19" i="4"/>
  <c r="Q19" i="4"/>
  <c r="R19" i="4"/>
  <c r="S19" i="4"/>
  <c r="T19" i="4"/>
  <c r="M20" i="4"/>
  <c r="N20" i="4"/>
  <c r="O20" i="4"/>
  <c r="P20" i="4"/>
  <c r="Q20" i="4"/>
  <c r="R20" i="4"/>
  <c r="S20" i="4"/>
  <c r="T20" i="4"/>
  <c r="M21" i="4"/>
  <c r="N21" i="4"/>
  <c r="O21" i="4"/>
  <c r="P21" i="4"/>
  <c r="Q21" i="4"/>
  <c r="R21" i="4"/>
  <c r="S21" i="4"/>
  <c r="T21" i="4"/>
  <c r="M22" i="4"/>
  <c r="N22" i="4"/>
  <c r="O22" i="4"/>
  <c r="P22" i="4"/>
  <c r="Q22" i="4"/>
  <c r="R22" i="4"/>
  <c r="S22" i="4"/>
  <c r="T22" i="4"/>
  <c r="M23" i="4"/>
  <c r="N23" i="4"/>
  <c r="Q98" i="4" s="1"/>
  <c r="O23" i="4"/>
  <c r="P23" i="4"/>
  <c r="Q23" i="4"/>
  <c r="N99" i="4" s="1"/>
  <c r="R23" i="4"/>
  <c r="S23" i="4"/>
  <c r="T23" i="4"/>
  <c r="N100" i="4" s="1"/>
  <c r="M24" i="4"/>
  <c r="N24" i="4"/>
  <c r="O24" i="4"/>
  <c r="P24" i="4"/>
  <c r="Q24" i="4"/>
  <c r="R24" i="4"/>
  <c r="S24" i="4"/>
  <c r="T24" i="4"/>
  <c r="Q100" i="4" s="1"/>
  <c r="M25" i="4"/>
  <c r="N25" i="4"/>
  <c r="O25" i="4"/>
  <c r="P25" i="4"/>
  <c r="Q25" i="4"/>
  <c r="R25" i="4"/>
  <c r="S25" i="4"/>
  <c r="T25" i="4"/>
  <c r="M26" i="4"/>
  <c r="N26" i="4"/>
  <c r="O26" i="4"/>
  <c r="P26" i="4"/>
  <c r="Q26" i="4"/>
  <c r="R26" i="4"/>
  <c r="S26" i="4"/>
  <c r="T26" i="4"/>
  <c r="M27" i="4"/>
  <c r="N27" i="4"/>
  <c r="O27" i="4"/>
  <c r="P27" i="4"/>
  <c r="Q27" i="4"/>
  <c r="R27" i="4"/>
  <c r="S27" i="4"/>
  <c r="T27" i="4"/>
  <c r="M28" i="4"/>
  <c r="N28" i="4"/>
  <c r="O28" i="4"/>
  <c r="P28" i="4"/>
  <c r="Q28" i="4"/>
  <c r="R28" i="4"/>
  <c r="S28" i="4"/>
  <c r="T28" i="4"/>
  <c r="M29" i="4"/>
  <c r="N29" i="4"/>
  <c r="O29" i="4"/>
  <c r="P29" i="4"/>
  <c r="Q29" i="4"/>
  <c r="R29" i="4"/>
  <c r="S29" i="4"/>
  <c r="T29" i="4"/>
  <c r="M30" i="4"/>
  <c r="N30" i="4"/>
  <c r="O30" i="4"/>
  <c r="P30" i="4"/>
  <c r="Q30" i="4"/>
  <c r="R30" i="4"/>
  <c r="S30" i="4"/>
  <c r="T30" i="4"/>
  <c r="M31" i="4"/>
  <c r="N31" i="4"/>
  <c r="O31" i="4"/>
  <c r="P31" i="4"/>
  <c r="Q31" i="4"/>
  <c r="R31" i="4"/>
  <c r="S31" i="4"/>
  <c r="T31" i="4"/>
  <c r="M32" i="4"/>
  <c r="N32" i="4"/>
  <c r="O32" i="4"/>
  <c r="P32" i="4"/>
  <c r="Q32" i="4"/>
  <c r="R32" i="4"/>
  <c r="S32" i="4"/>
  <c r="T32" i="4"/>
  <c r="M33" i="4"/>
  <c r="M130" i="4" s="1"/>
  <c r="N33" i="4"/>
  <c r="Q130" i="4" s="1"/>
  <c r="O33" i="4"/>
  <c r="P33" i="4"/>
  <c r="Q33" i="4"/>
  <c r="Q131" i="4" s="1"/>
  <c r="R33" i="4"/>
  <c r="S33" i="4"/>
  <c r="T33" i="4"/>
  <c r="Q132" i="4" s="1"/>
  <c r="M34" i="4"/>
  <c r="N34" i="4"/>
  <c r="O34" i="4"/>
  <c r="P34" i="4"/>
  <c r="Q34" i="4"/>
  <c r="R34" i="4"/>
  <c r="S34" i="4"/>
  <c r="T34" i="4"/>
  <c r="M35" i="4"/>
  <c r="N35" i="4"/>
  <c r="O35" i="4"/>
  <c r="O131" i="4" s="1"/>
  <c r="P35" i="4"/>
  <c r="Q35" i="4"/>
  <c r="R35" i="4"/>
  <c r="S35" i="4"/>
  <c r="T35" i="4"/>
  <c r="M36" i="4"/>
  <c r="N36" i="4"/>
  <c r="O36" i="4"/>
  <c r="P36" i="4"/>
  <c r="Q36" i="4"/>
  <c r="R36" i="4"/>
  <c r="S36" i="4"/>
  <c r="T36" i="4"/>
  <c r="M37" i="4"/>
  <c r="N37" i="4"/>
  <c r="O37" i="4"/>
  <c r="P37" i="4"/>
  <c r="Q37" i="4"/>
  <c r="R37" i="4"/>
  <c r="S37" i="4"/>
  <c r="T37" i="4"/>
  <c r="M38" i="4"/>
  <c r="N38" i="4"/>
  <c r="O38" i="4"/>
  <c r="P38" i="4"/>
  <c r="Q38" i="4"/>
  <c r="R38" i="4"/>
  <c r="S38" i="4"/>
  <c r="T38" i="4"/>
  <c r="M39" i="4"/>
  <c r="N39" i="4"/>
  <c r="O39" i="4"/>
  <c r="P39" i="4"/>
  <c r="Q39" i="4"/>
  <c r="R39" i="4"/>
  <c r="S39" i="4"/>
  <c r="T39" i="4"/>
  <c r="M40" i="4"/>
  <c r="N40" i="4"/>
  <c r="O40" i="4"/>
  <c r="P40" i="4"/>
  <c r="Q40" i="4"/>
  <c r="R40" i="4"/>
  <c r="S40" i="4"/>
  <c r="T40" i="4"/>
  <c r="M41" i="4"/>
  <c r="N41" i="4"/>
  <c r="O41" i="4"/>
  <c r="P41" i="4"/>
  <c r="Q41" i="4"/>
  <c r="R41" i="4"/>
  <c r="S41" i="4"/>
  <c r="T41" i="4"/>
  <c r="M42" i="4"/>
  <c r="N42" i="4"/>
  <c r="O42" i="4"/>
  <c r="P42" i="4"/>
  <c r="Q42" i="4"/>
  <c r="R42" i="4"/>
  <c r="S42" i="4"/>
  <c r="T42" i="4"/>
  <c r="M43" i="4"/>
  <c r="N43" i="4"/>
  <c r="Q114" i="4" s="1"/>
  <c r="O43" i="4"/>
  <c r="P43" i="4"/>
  <c r="Q43" i="4"/>
  <c r="Q115" i="4" s="1"/>
  <c r="R43" i="4"/>
  <c r="S43" i="4"/>
  <c r="T43" i="4"/>
  <c r="Q116" i="4" s="1"/>
  <c r="M44" i="4"/>
  <c r="N44" i="4"/>
  <c r="O44" i="4"/>
  <c r="P44" i="4"/>
  <c r="Q44" i="4"/>
  <c r="N115" i="4" s="1"/>
  <c r="R44" i="4"/>
  <c r="S44" i="4"/>
  <c r="T44" i="4"/>
  <c r="N116" i="4" s="1"/>
  <c r="M45" i="4"/>
  <c r="N45" i="4"/>
  <c r="O45" i="4"/>
  <c r="P45" i="4"/>
  <c r="Q45" i="4"/>
  <c r="R45" i="4"/>
  <c r="S45" i="4"/>
  <c r="T45" i="4"/>
  <c r="M46" i="4"/>
  <c r="N46" i="4"/>
  <c r="O46" i="4"/>
  <c r="P46" i="4"/>
  <c r="Q46" i="4"/>
  <c r="R46" i="4"/>
  <c r="S46" i="4"/>
  <c r="T46" i="4"/>
  <c r="M47" i="4"/>
  <c r="N47" i="4"/>
  <c r="O47" i="4"/>
  <c r="P47" i="4"/>
  <c r="Q47" i="4"/>
  <c r="R47" i="4"/>
  <c r="S47" i="4"/>
  <c r="T47" i="4"/>
  <c r="M48" i="4"/>
  <c r="N48" i="4"/>
  <c r="O48" i="4"/>
  <c r="P48" i="4"/>
  <c r="Q48" i="4"/>
  <c r="R48" i="4"/>
  <c r="S48" i="4"/>
  <c r="T48" i="4"/>
  <c r="M49" i="4"/>
  <c r="N49" i="4"/>
  <c r="O49" i="4"/>
  <c r="P49" i="4"/>
  <c r="Q49" i="4"/>
  <c r="R49" i="4"/>
  <c r="S49" i="4"/>
  <c r="T49" i="4"/>
  <c r="M50" i="4"/>
  <c r="N50" i="4"/>
  <c r="O50" i="4"/>
  <c r="P50" i="4"/>
  <c r="Q50" i="4"/>
  <c r="R50" i="4"/>
  <c r="S50" i="4"/>
  <c r="T50" i="4"/>
  <c r="M51" i="4"/>
  <c r="N51" i="4"/>
  <c r="O51" i="4"/>
  <c r="P51" i="4"/>
  <c r="Q51" i="4"/>
  <c r="R51" i="4"/>
  <c r="S51" i="4"/>
  <c r="T51" i="4"/>
  <c r="M52" i="4"/>
  <c r="N52" i="4"/>
  <c r="O52" i="4"/>
  <c r="P52" i="4"/>
  <c r="Q52" i="4"/>
  <c r="R52" i="4"/>
  <c r="S52" i="4"/>
  <c r="T52" i="4"/>
  <c r="P130" i="4"/>
  <c r="M131" i="4"/>
  <c r="L42" i="4"/>
  <c r="L41" i="4"/>
  <c r="L40" i="4"/>
  <c r="L39" i="4"/>
  <c r="L38" i="4"/>
  <c r="L37" i="4"/>
  <c r="L36" i="4"/>
  <c r="L35" i="4"/>
  <c r="L34" i="4"/>
  <c r="L33" i="4"/>
  <c r="O130" i="4" s="1"/>
  <c r="L52" i="4"/>
  <c r="L51" i="4"/>
  <c r="L50" i="4"/>
  <c r="L49" i="4"/>
  <c r="L48" i="4"/>
  <c r="L47" i="4"/>
  <c r="L46" i="4"/>
  <c r="L45" i="4"/>
  <c r="L44" i="4"/>
  <c r="L43" i="4"/>
  <c r="L23" i="4"/>
  <c r="L32" i="4"/>
  <c r="L31" i="4"/>
  <c r="L30" i="4"/>
  <c r="L29" i="4"/>
  <c r="L28" i="4"/>
  <c r="L27" i="4"/>
  <c r="L26" i="4"/>
  <c r="L25" i="4"/>
  <c r="L24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M2" i="3"/>
  <c r="N2" i="3"/>
  <c r="L2" i="3"/>
  <c r="L3" i="3"/>
  <c r="M19" i="3"/>
  <c r="N19" i="3"/>
  <c r="L19" i="3"/>
  <c r="L20" i="3"/>
  <c r="L7" i="4"/>
  <c r="L6" i="4"/>
  <c r="L5" i="4"/>
  <c r="L4" i="4"/>
  <c r="L3" i="4"/>
  <c r="L98" i="4" l="1"/>
  <c r="L114" i="4"/>
  <c r="L131" i="4"/>
  <c r="N98" i="4"/>
  <c r="Q68" i="4"/>
  <c r="N114" i="4"/>
  <c r="N84" i="4"/>
  <c r="N83" i="4"/>
  <c r="N82" i="4"/>
  <c r="N132" i="4"/>
  <c r="L130" i="4"/>
  <c r="M132" i="4"/>
  <c r="N131" i="4"/>
  <c r="L132" i="4"/>
  <c r="N130" i="4"/>
  <c r="P131" i="4"/>
  <c r="P132" i="4"/>
  <c r="O132" i="4"/>
  <c r="P99" i="4"/>
  <c r="M116" i="4"/>
  <c r="O114" i="4"/>
  <c r="L100" i="4"/>
  <c r="O99" i="4"/>
  <c r="M98" i="4"/>
  <c r="L84" i="4"/>
  <c r="P100" i="4"/>
  <c r="P116" i="4"/>
  <c r="O98" i="4"/>
  <c r="O82" i="4"/>
  <c r="O100" i="4"/>
  <c r="O116" i="4"/>
  <c r="L99" i="4"/>
  <c r="P115" i="4"/>
  <c r="P98" i="4"/>
  <c r="O115" i="4"/>
  <c r="M99" i="4"/>
  <c r="M100" i="4"/>
  <c r="P114" i="4"/>
  <c r="L115" i="4"/>
  <c r="L116" i="4"/>
  <c r="M115" i="4"/>
  <c r="M114" i="4"/>
  <c r="L68" i="4"/>
  <c r="P68" i="4"/>
  <c r="P84" i="4"/>
  <c r="O84" i="4"/>
  <c r="M67" i="4"/>
  <c r="P83" i="4"/>
  <c r="O83" i="4"/>
  <c r="P67" i="4"/>
  <c r="L67" i="4"/>
  <c r="P82" i="4"/>
  <c r="O66" i="4"/>
  <c r="L66" i="4"/>
  <c r="M82" i="4"/>
  <c r="M68" i="4"/>
  <c r="L82" i="4"/>
  <c r="L83" i="4"/>
  <c r="P66" i="4"/>
  <c r="M84" i="4"/>
  <c r="O67" i="4"/>
  <c r="M83" i="4"/>
  <c r="O68" i="4"/>
  <c r="N4" i="3"/>
  <c r="M4" i="3"/>
  <c r="L4" i="3"/>
  <c r="N21" i="3"/>
  <c r="M21" i="3"/>
  <c r="L21" i="3"/>
  <c r="N20" i="3" l="1"/>
  <c r="M20" i="3"/>
  <c r="N3" i="3"/>
  <c r="M3" i="3"/>
  <c r="G8" i="1"/>
  <c r="R2" i="1" s="1"/>
  <c r="G9" i="1"/>
  <c r="R3" i="1" s="1"/>
  <c r="D8" i="1"/>
  <c r="O2" i="1" s="1"/>
  <c r="D9" i="1"/>
  <c r="O3" i="1" s="1"/>
  <c r="F8" i="1"/>
  <c r="Q2" i="1" s="1"/>
  <c r="F9" i="1"/>
  <c r="Q3" i="1" s="1"/>
  <c r="A8" i="1"/>
  <c r="L2" i="1" s="1"/>
  <c r="A9" i="1"/>
  <c r="L3" i="1" s="1"/>
  <c r="C8" i="1"/>
  <c r="N2" i="1" s="1"/>
  <c r="E8" i="1"/>
  <c r="P2" i="1" s="1"/>
  <c r="H8" i="1"/>
  <c r="S2" i="1" s="1"/>
  <c r="I8" i="1"/>
  <c r="T2" i="1" s="1"/>
  <c r="C9" i="1"/>
  <c r="N3" i="1" s="1"/>
  <c r="E9" i="1"/>
  <c r="P3" i="1" s="1"/>
  <c r="H9" i="1"/>
  <c r="S3" i="1" s="1"/>
  <c r="I9" i="1"/>
  <c r="T3" i="1" s="1"/>
  <c r="B9" i="1"/>
  <c r="M3" i="1" s="1"/>
  <c r="B8" i="1"/>
  <c r="M2" i="1" s="1"/>
</calcChain>
</file>

<file path=xl/sharedStrings.xml><?xml version="1.0" encoding="utf-8"?>
<sst xmlns="http://schemas.openxmlformats.org/spreadsheetml/2006/main" count="876" uniqueCount="650">
  <si>
    <t>Availability</t>
  </si>
  <si>
    <t>Carbon Footprint</t>
  </si>
  <si>
    <t>Solution: []</t>
  </si>
  <si>
    <t>Availability aware</t>
  </si>
  <si>
    <t>Tradeoff aware</t>
  </si>
  <si>
    <t>Carbon aware</t>
  </si>
  <si>
    <t>10 SFCs</t>
  </si>
  <si>
    <t>Latency: 16</t>
  </si>
  <si>
    <t>Latency: 26</t>
  </si>
  <si>
    <t>Latency: 24</t>
  </si>
  <si>
    <t>Availability: 0.9866818180247918</t>
  </si>
  <si>
    <t>Latency: 18</t>
  </si>
  <si>
    <t>Carbon Footprint: 12457.440000000002</t>
  </si>
  <si>
    <t>Normalized Availability: 0.8668181802479182</t>
  </si>
  <si>
    <t>Normalized Carbon Footprint: 0.027304888888888913</t>
  </si>
  <si>
    <t>Solution: [0, 1, 3, 1, 3, 3, 0, 2, 0, 1, 1, 2, 1, 3, 0, 1, 1, 1, 0, 1, 1, 3, 1, 1, 1, 0, 3, 1, 0, 1, 1, 0, 0, 1, 1, 2, 3, 0, 0, 0]</t>
  </si>
  <si>
    <t>Objective: 0.062107418024791805</t>
  </si>
  <si>
    <t>Availability: 0.9976779040306549</t>
  </si>
  <si>
    <t>Carbon Footprint: 16996.320000000003</t>
  </si>
  <si>
    <t>Normalized Availability: 0.9767790403065493</t>
  </si>
  <si>
    <t>Normalized Carbon Footprint: 0.07773688888888892</t>
  </si>
  <si>
    <t>Solution: [2, 1, 2, 3, 1, 3, 1, 0, 1, 2, 2, 1, 2, 3, 3, 2, 2, 1, 2, 2, 1, 1, 3, 1, 3, 1, 3, 3, 3, 0, 2, 2, 3, 2, 1, 2, 3, 2, 2, 2]</t>
  </si>
  <si>
    <t>Objective: 0.44952107570883015</t>
  </si>
  <si>
    <t>Availability: 0.9987750075145969</t>
  </si>
  <si>
    <t>Carbon Footprint: 18155.520000000004</t>
  </si>
  <si>
    <t>Normalized Availability: 0.9877500751459691</t>
  </si>
  <si>
    <t>Normalized Carbon Footprint: 0.09061688888888893</t>
  </si>
  <si>
    <t>Solution: [1, 3, 1, 3, 3, 2, 2, 1, 3, 3, 2, 3, 1, 2, 2, 0, 3, 3, 2, 1, 1, 1, 3, 3, 3, 1, 3, 3, 1, 2, 2, 2, 3, 3, 1, 2, 3, 3, 2, 1]</t>
  </si>
  <si>
    <t>Objective: 0.8799133787424833</t>
  </si>
  <si>
    <t>Availability: 0.996512925267431</t>
  </si>
  <si>
    <t>Carbon Footprint: 15837.120000000004</t>
  </si>
  <si>
    <t>Normalized Availability: 0.9651292526743096</t>
  </si>
  <si>
    <t>Normalized Carbon Footprint: 0.06485688888888894</t>
  </si>
  <si>
    <t>Solution: [2, 1, 1, 1, 2, 1, 2, 0, 1, 2, 1, 1, 1, 3, 1, 1, 2, 3, 3, 1, 3, 3, 1, 1, 3, 3, 0, 1, 2, 2, 1, 3, 2, 1, 3, 3, 2, 1, 0, 3]</t>
  </si>
  <si>
    <t>Objective: 0.65613341020535</t>
  </si>
  <si>
    <t>Availability: 0.9943088722228316</t>
  </si>
  <si>
    <t>Carbon Footprint: 13910.400000000003</t>
  </si>
  <si>
    <t>Normalized Availability: 0.943088722228316</t>
  </si>
  <si>
    <t>Normalized Carbon Footprint: 0.043448888888888926</t>
  </si>
  <si>
    <t>Solution: [1, 1, 1, 1, 1, 2, 2, 1, 0, 1, 1, 2, 2, 1, 0, 2, 2, 2, 3, 1, 3, 3, 1, 3, 2, 0, 2, 1, 1, 2, 1, 2, 1, 1, 1, 3, 1, 1, 0, 0]</t>
  </si>
  <si>
    <t>Objective: 0.25251239444627255</t>
  </si>
  <si>
    <t>Latency: 22</t>
  </si>
  <si>
    <t>Availability: 0.983462629135792</t>
  </si>
  <si>
    <t>Carbon Footprint: 11298.240000000002</t>
  </si>
  <si>
    <t>Normalized Availability: 0.8346262913579197</t>
  </si>
  <si>
    <t>Normalized Carbon Footprint: 0.014424888888888907</t>
  </si>
  <si>
    <t xml:space="preserve">Solution: [0, 1, 1, 3, 1, 0, 3, 1, 0, 1, 1, 0, 1, 1, 0, 2, 0, 0, 0, 0, 0, 1, 1, 3, 1, 0, 1, 1, 1, 2, 0, 1, 0, 2, 2, 2, 0, 1, 2, 0] </t>
  </si>
  <si>
    <t>Objective: 0.1553853471604728</t>
  </si>
  <si>
    <t>Availability: 0.9965471592505963</t>
  </si>
  <si>
    <t>Carbon Footprint: 16130.880000000005</t>
  </si>
  <si>
    <t>Normalized Availability: 0.9654715925059634</t>
  </si>
  <si>
    <t>Normalized Carbon Footprint: 0.06812088888888894</t>
  </si>
  <si>
    <t xml:space="preserve">Solution: [3, 1, 1, 3, 3, 1, 2, 0, 3, 1, 3, 2, 3, 2, 1, 2, 2, 2, 3, 1, 3, 2, 2, 2, 0, 3, 1, 2, 1, 2, 0, 2, 1, 1, 1, 1, 3, 1, 3, 1] </t>
  </si>
  <si>
    <t>Objective: 0.345316103669052</t>
  </si>
  <si>
    <t>Availability: 0.9943317365505806</t>
  </si>
  <si>
    <t>Carbon Footprint: 14677.920000000004</t>
  </si>
  <si>
    <t>Normalized Availability: 0.943317365505806</t>
  </si>
  <si>
    <t>Normalized Carbon Footprint: 0.051976888888888934</t>
  </si>
  <si>
    <t xml:space="preserve">Solution: [1, 2, 2, 2, 3, 2, 1, 1, 3, 0, 1, 1, 0, 0, 1, 2, 1, 3, 1, 1, 1, 1, 0, 2, 1, 2, 3, 2, 0, 3, 3, 2, 3, 1, 1, 2, 1, 2, 1, 1] </t>
  </si>
  <si>
    <t>Objective: 0.34614081286898907</t>
  </si>
  <si>
    <t>Availability: 0.997643564591011</t>
  </si>
  <si>
    <t>Carbon Footprint: 16702.560000000005</t>
  </si>
  <si>
    <t>Normalized Availability: 0.97643564591011</t>
  </si>
  <si>
    <t>Normalized Carbon Footprint: 0.07447288888888895</t>
  </si>
  <si>
    <t xml:space="preserve">Solution: [3, 1, 3, 2, 1, 1, 3, 2, 1, 2, 3, 3, 1, 2, 0, 3, 2, 3, 1, 0, 3, 2, 1, 2, 2, 3, 2, 2, 2, 1, 3, 1, 3, 1, 1, 2, 1, 1, 2, 1] </t>
  </si>
  <si>
    <t>Objective: 0.7662539389503102</t>
  </si>
  <si>
    <t>Carbon Footprint: 11592.000000000002</t>
  </si>
  <si>
    <t>5 SFCs</t>
  </si>
  <si>
    <t>20 SFCs</t>
  </si>
  <si>
    <t>Latency: 8</t>
  </si>
  <si>
    <t>Carbon Footprint: 5796.0</t>
  </si>
  <si>
    <t>Carbon Footprint: 9288.0</t>
  </si>
  <si>
    <t>Availability: 0.9590402082293998</t>
  </si>
  <si>
    <t>Availability: 0.9604814259125656</t>
  </si>
  <si>
    <t>Normalized Carbon Footprint: -0.001453061224489796</t>
  </si>
  <si>
    <t>Normalized Carbon Footprint: -0.008579591836734695</t>
  </si>
  <si>
    <t>Normalized Availability: -3.0959791770600127</t>
  </si>
  <si>
    <t>Objective: -1.2332439157219643</t>
  </si>
  <si>
    <t>Availability: 0.9240605014510301</t>
  </si>
  <si>
    <t>Normalized Availability: -6.593949854896979</t>
  </si>
  <si>
    <t>Objective: -2.632432186856751</t>
  </si>
  <si>
    <t>Normalized Availability: -2.9518574087434386</t>
  </si>
  <si>
    <t>Objective: -1.1798711267626816</t>
  </si>
  <si>
    <t>Availability: 0.9587864955684801</t>
  </si>
  <si>
    <t>Normalized Availability: -3.1213504431519907</t>
  </si>
  <si>
    <t>Normalized Carbon Footprint: 0.0032489795918367384</t>
  </si>
  <si>
    <t>Objective: -1.2504895650158985</t>
  </si>
  <si>
    <t>Availability: 0.9248511928206359</t>
  </si>
  <si>
    <t>Normalized Availability: -6.514880717936405</t>
  </si>
  <si>
    <t>Objective: -2.607901674929664</t>
  </si>
  <si>
    <t>Availability: 0.9604091831974333</t>
  </si>
  <si>
    <t>Carbon Footprint: 18568.8</t>
  </si>
  <si>
    <t>Normalized Availability: -2.9590816802566673</t>
  </si>
  <si>
    <t>Normalized Carbon Footprint: 0.01748734693877551</t>
  </si>
  <si>
    <t>Objective: -1.1941250802659322</t>
  </si>
  <si>
    <t>SA</t>
  </si>
  <si>
    <t>PSO</t>
  </si>
  <si>
    <t>GA</t>
  </si>
  <si>
    <t>Carbon Footprint (kg CO2)</t>
  </si>
  <si>
    <t>AVERAGE</t>
  </si>
  <si>
    <t>STANDARD DEVIATION</t>
  </si>
  <si>
    <t xml:space="preserve">     </t>
  </si>
  <si>
    <t xml:space="preserve"> </t>
  </si>
  <si>
    <t>Link: l18 -&gt; Bandwidth: 0.0 %, Availability: 99.91 %</t>
  </si>
  <si>
    <t>Link: l19 -&gt; Bandwidth: 0.0 %, Availability: 98.43 %</t>
  </si>
  <si>
    <t>Link: l20 -&gt; Bandwidth: 0.0 %, Availability: 99.88 %</t>
  </si>
  <si>
    <t>Link: l21 -&gt; Bandwidth: 0.0 %, Availability: 99.88 %</t>
  </si>
  <si>
    <t>Link: l22 -&gt; Bandwidth: 0.0 %, Availability: 99.89 %</t>
  </si>
  <si>
    <t>Link: l23 -&gt; Bandwidth: 0.0 %, Availability: 99.9 %</t>
  </si>
  <si>
    <t>Link: l24 -&gt; Bandwidth: 0.0 %, Availability: 99.88 %</t>
  </si>
  <si>
    <t>Link: l25 -&gt; Bandwidth: 0.0 %, Availability: 99.9 %</t>
  </si>
  <si>
    <t>Availability: 0.9594200692062819</t>
  </si>
  <si>
    <t>Carbon Footprint: 3085.92</t>
  </si>
  <si>
    <t>Normalized Availability: -3.0579930793718098</t>
  </si>
  <si>
    <t>Normalized Carbon Footprint: -0.014110367346938775</t>
  </si>
  <si>
    <t>Objective: -0.29309997732493615</t>
  </si>
  <si>
    <t>Availability: 0.923208423615438</t>
  </si>
  <si>
    <t>Normalized Availability: -6.6791576384561955</t>
  </si>
  <si>
    <t>Objective: -0.6552164332333746</t>
  </si>
  <si>
    <t>Availability: 0.9605234741030731</t>
  </si>
  <si>
    <t>Carbon Footprint: 4859.28</t>
  </si>
  <si>
    <t>Normalized Availability: -2.9476525896926815</t>
  </si>
  <si>
    <t>Normalized Carbon Footprint: -0.01049126530612245</t>
  </si>
  <si>
    <t>Objective: -0.28532312019375794</t>
  </si>
  <si>
    <t>Availability: 0.9997082057809813</t>
  </si>
  <si>
    <t>Carbon Footprint: 10247.999999999998</t>
  </si>
  <si>
    <t>Latency: 118</t>
  </si>
  <si>
    <t>Redundancy: 59</t>
  </si>
  <si>
    <t>Solution: [2, 0, 2, 3, 3, 2, 0, 2, 3, 2, 1, 1, 1, 3, 3, 3, 3, 1, 3, 1]</t>
  </si>
  <si>
    <t>Objective: 0.28297863892313074</t>
  </si>
  <si>
    <t>Availability: 0.9998538729522073</t>
  </si>
  <si>
    <t>Carbon Footprint: 11029.2</t>
  </si>
  <si>
    <t>Latency: 124</t>
  </si>
  <si>
    <t>Redundancy: 62</t>
  </si>
  <si>
    <t>Solution: [2, 0, 3, 2, 3, 3, 1, 2, 1, 3, 3, 3, 1, 1, 3, 3, 1, 3, 2, 2]</t>
  </si>
  <si>
    <t>Objective: 0.34028893598495685</t>
  </si>
  <si>
    <t>Availability: 0.9997080111170564</t>
  </si>
  <si>
    <t>Carbon Footprint: 10019.519999999999</t>
  </si>
  <si>
    <t>Latency: 114</t>
  </si>
  <si>
    <t>Redundancy: 57</t>
  </si>
  <si>
    <t>Solution: [1, 2, 3, 3, 1, 0, 1, 2, 1, 3, 3, 0, 1, 3, 2, 1, 1, 3, 3, 3]</t>
  </si>
  <si>
    <t>Objective: 0.2831805447817548</t>
  </si>
  <si>
    <t>Availability: 0.9997081004407015</t>
  </si>
  <si>
    <t>Carbon Footprint: 9562.559999999998</t>
  </si>
  <si>
    <t>Latency: 106</t>
  </si>
  <si>
    <t>Redundancy: 53</t>
  </si>
  <si>
    <t>Solution: [2, 3, 0, 1, 3, 1, 2, 1, 2, 2, 2, 2, 3, 1, 0, 2, 2, 2, 1, 1]</t>
  </si>
  <si>
    <t>Objective: 0.2837758170969121</t>
  </si>
  <si>
    <t>Carbon Footprint: 9905.279999999999</t>
  </si>
  <si>
    <t>Latency: 112</t>
  </si>
  <si>
    <t>Redundancy: 56</t>
  </si>
  <si>
    <t>Availability: 0.999999448216313</t>
  </si>
  <si>
    <t>Carbon Footprint: 10914.96</t>
  </si>
  <si>
    <t>Latency: 122</t>
  </si>
  <si>
    <t>Redundancy: 61</t>
  </si>
  <si>
    <t>Solution: [2, 1, 2, 2, 3, 3, 2, 1, 3, 3, 2, 3, 3, 2, 3, 1, 1, 1, 1, 2]</t>
  </si>
  <si>
    <t>Objective: 0.39865892734154096</t>
  </si>
  <si>
    <t>Availability: 0.9998538780055315</t>
  </si>
  <si>
    <t>Carbon Footprint: 10362.239999999998</t>
  </si>
  <si>
    <t>Latency: 120</t>
  </si>
  <si>
    <t>Redundancy: 60</t>
  </si>
  <si>
    <t>Solution: [1, 1, 2, 3, 2, 2, 0, 3, 1, 2, 2, 2, 2, 3, 1, 1, 3, 3, 3, 3]</t>
  </si>
  <si>
    <t>Objective: 0.341107643028924</t>
  </si>
  <si>
    <t>Availability: 0.9997081187316541</t>
  </si>
  <si>
    <t>Carbon Footprint: 10133.759999999998</t>
  </si>
  <si>
    <t>Latency: 116</t>
  </si>
  <si>
    <t>Redundancy: 58</t>
  </si>
  <si>
    <t>Solution: [3, 2, 0, 1, 3, 2, 1, 0, 3, 1, 3, 3, 1, 3, 3, 1, 3, 1, 2, 2]</t>
  </si>
  <si>
    <t>Objective: 0.28308370490654006</t>
  </si>
  <si>
    <t>Availability: 0.9999992598308806</t>
  </si>
  <si>
    <t>Solution: [1 3 1 1 2 3 3 2 2 1 1 2 1 1 1 2 2 2 3 2]</t>
  </si>
  <si>
    <t>Objective: 0.3998199160256935</t>
  </si>
  <si>
    <t>Availability: 0.9999992580965487</t>
  </si>
  <si>
    <t>Carbon Footprint: 9791.039999999999</t>
  </si>
  <si>
    <t>Latency: 110</t>
  </si>
  <si>
    <t>Redundancy: 55</t>
  </si>
  <si>
    <t>Solution: [2 1 3 2 2 1 1 2 1 2 1 2 3 1 2 1 1 3 2 2]</t>
  </si>
  <si>
    <t>Objective: 0.3999591080072191</t>
  </si>
  <si>
    <t>Availability: 0.9999992562237647</t>
  </si>
  <si>
    <t>Solution: [2 2 3 1 1 2 3 1 2 1 3 1 2 3 1 3 1 3 1 3]</t>
  </si>
  <si>
    <t>Objective: 0.39939881603650507</t>
  </si>
  <si>
    <t>Availability: 0.9998513348342746</t>
  </si>
  <si>
    <t>Solution: [2 3 2 2 1 1 2 1 1 0 2 1 1 2 1 3 3 1 2 2]</t>
  </si>
  <si>
    <t>Objective: 0.3410695745261563</t>
  </si>
  <si>
    <t>Availability: 0.9999992595289827</t>
  </si>
  <si>
    <t>Solution: [2 1 2 1 1 3 2 2 1 3 1 2 3 1 2 1 1 3 2 3]</t>
  </si>
  <si>
    <t>Objective: 0.3996799095522718</t>
  </si>
  <si>
    <t>Availability: 0.9999992569238181</t>
  </si>
  <si>
    <t>Solution: [2 1 1 2 2 2 2 2 3 1 1 1 1 3 1 2 3 1 3 3]</t>
  </si>
  <si>
    <t>Objective: 0.39967886748641596</t>
  </si>
  <si>
    <t>Availability: 0.9999991627535133</t>
  </si>
  <si>
    <t>Solution: [1 2 1 1 3 2 2 2 3 3 3 1 3 1 2 2 1 1 1 1]</t>
  </si>
  <si>
    <t>Objective: 0.3997810850787911</t>
  </si>
  <si>
    <t>Availability: 0.9999992613725338</t>
  </si>
  <si>
    <t>Solution: [2 1 1 2 1 2 3 1 1 2 2 2 1 3 1 1 2 2 2 3]</t>
  </si>
  <si>
    <t>Objective: 0.39996041840127905</t>
  </si>
  <si>
    <t>Availability: 0.9998334964386212</t>
  </si>
  <si>
    <t>Carbon Footprint: 11257.68</t>
  </si>
  <si>
    <t>Latency: 128</t>
  </si>
  <si>
    <t>Redundancy: 64</t>
  </si>
  <si>
    <t>Solution: [2, 1, 3, 2, 3, 3, 2, 3, 1, 0, 2, 2, 3, 3, 3, 1, 2, 3, 2, 3]</t>
  </si>
  <si>
    <t>Objective: 0.33185855912194273</t>
  </si>
  <si>
    <t>Availability: 0.9998329723754384</t>
  </si>
  <si>
    <t>Solution: [2, 1, 2, 1, 3, 3, 1, 3, 2, 3, 2, 2, 1, 3, 3, 0, 1, 1, 1, 1]</t>
  </si>
  <si>
    <t>Objective: 0.3333049338488473</t>
  </si>
  <si>
    <t>Availability: 0.9998329851165113</t>
  </si>
  <si>
    <t>Solution: [2, 2, 2, 1, 3, 1, 3, 3, 1, 1, 3, 1, 2, 3, 1, 3, 3, 2, 0, 1]</t>
  </si>
  <si>
    <t>Objective: 0.3330302588494212</t>
  </si>
  <si>
    <t>Availability: 0.9999994737669049</t>
  </si>
  <si>
    <t>Solution: [3, 2, 3, 2, 3, 3, 1, 2, 1, 3, 1, 2, 3, 2, 3, 2, 1, 1, 3, 3]</t>
  </si>
  <si>
    <t>Objective: 0.3982494904354296</t>
  </si>
  <si>
    <t>Availability: 0.9996671404760302</t>
  </si>
  <si>
    <t>Solution: [1, 1, 2, 3, 0, 2, 3, 0, 3, 3, 1, 1, 3, 2, 3, 2, 1, 3, 2, 1]</t>
  </si>
  <si>
    <t>Objective: 0.26683228837127376</t>
  </si>
  <si>
    <t>Availability: 0.9999994754229116</t>
  </si>
  <si>
    <t>Carbon Footprint: 11143.44</t>
  </si>
  <si>
    <t>Latency: 126</t>
  </si>
  <si>
    <t>Redundancy: 63</t>
  </si>
  <si>
    <t>Solution: [3, 1, 3, 2, 2, 1, 3, 3, 2, 3, 3, 3, 2, 3, 1, 2, 2, 1, 1, 2]</t>
  </si>
  <si>
    <t>Objective: 0.39839003855238136</t>
  </si>
  <si>
    <t>Availability: 0.9995008121773099</t>
  </si>
  <si>
    <t>Carbon Footprint: 8895.599999999999</t>
  </si>
  <si>
    <t>Latency: 102</t>
  </si>
  <si>
    <t>Redundancy: 51</t>
  </si>
  <si>
    <t>Solution: [3, 3, 0, 2, 3, 0, 2, 1, 1, 1, 2, 2, 1, 0, 1, 2, 2, 2, 2, 1]</t>
  </si>
  <si>
    <t>Objective: 0.20167719745457452</t>
  </si>
  <si>
    <t>Availability: 0.999832981338186</t>
  </si>
  <si>
    <t>Solution: [2, 3, 3, 3, 2, 1, 3, 1, 3, 1, 1, 2, 2, 3, 2, 1, 1, 2, 0, 1]</t>
  </si>
  <si>
    <t>Objective: 0.33316863323357926</t>
  </si>
  <si>
    <t>Availability: 0.9998327758518002</t>
  </si>
  <si>
    <t>Solution: [1, 1, 3, 1, 0, 2, 3, 1, 1, 2, 1, 2, 1, 2, 2, 1, 1, 2, 3, 1]</t>
  </si>
  <si>
    <t>Objective: 0.33446266725068946</t>
  </si>
  <si>
    <t>Availability: 0.9998332902881669</t>
  </si>
  <si>
    <t>Carbon Footprint: 11257.679999999998</t>
  </si>
  <si>
    <t>Solution: [3, 1, 3, 1, 3, 1, 3, 2, 3, 3, 2, 0, 1, 2, 3, 1, 3, 3, 3, 3]</t>
  </si>
  <si>
    <t>Objective: 0.33177609894023763</t>
  </si>
  <si>
    <t>Availability: 0.9996482018015413</t>
  </si>
  <si>
    <t>Carbon Footprint: 18705.119999999995</t>
  </si>
  <si>
    <t>Latency: 220</t>
  </si>
  <si>
    <t>Redundancy: 110</t>
  </si>
  <si>
    <t>Solution: [3, 0, 1, 1, 3, 2, 1, 1, 2, 3, 1, 3, 1, 1, 3, 2, 2, 1, 2, 0, 3, 3, 1, 1, 1, 3, 1, 3, 1, 0, 3, 3, 3, 2, 2, 2, 2, 2, 0, 1]</t>
  </si>
  <si>
    <t>Objective: 0.24862139000429417</t>
  </si>
  <si>
    <t>Availability: 0.9993851585300091</t>
  </si>
  <si>
    <t>Carbon Footprint: 17466.96</t>
  </si>
  <si>
    <t>Latency: 206</t>
  </si>
  <si>
    <t>Redundancy: 103</t>
  </si>
  <si>
    <t>Solution: [3, 0, 3, 2, 0, 3, 1, 0, 0, 2, 1, 3, 3, 1, 1, 3, 2, 3, 3, 2, 0, 1, 2, 3, 3, 2, 0, 1, 2, 0, 1, 1, 1, 2, 1, 1, 1, 1, 2, 2]</t>
  </si>
  <si>
    <t>Objective: 0.14492019567710476</t>
  </si>
  <si>
    <t>Availability: 0.9991221641676121</t>
  </si>
  <si>
    <t>Carbon Footprint: 17124.239999999998</t>
  </si>
  <si>
    <t>Latency: 200</t>
  </si>
  <si>
    <t>Redundancy: 100</t>
  </si>
  <si>
    <t>Solution: [0, 3, 1, 2, 3, 0, 1, 3, 0, 3, 3, 0, 3, 3, 2, 1, 0, 2, 1, 2, 2, 2, 0, 1, 3, 1, 3, 1, 2, 1, 3, 0, 2, 1, 3, 1, 0, 1, 0, 0]</t>
  </si>
  <si>
    <t>Objective: 0.04014210786117712</t>
  </si>
  <si>
    <t>Availability: 0.9994728302597722</t>
  </si>
  <si>
    <t>Carbon Footprint: 18476.639999999996</t>
  </si>
  <si>
    <t>Latency: 216</t>
  </si>
  <si>
    <t>Redundancy: 108</t>
  </si>
  <si>
    <t>Solution: [0, 1, 2, 2, 1, 2, 2, 2, 1, 3, 1, 0, 1, 1, 0, 3, 3, 2, 1, 3, 1, 1, 0, 3, 2, 3, 2, 3, 1, 0, 2, 3, 1, 1, 2, 3, 3, 3, 0, 3]</t>
  </si>
  <si>
    <t>Objective: 0.17875254472519972</t>
  </si>
  <si>
    <t>Availability: 0.9994727942397065</t>
  </si>
  <si>
    <t>Carbon Footprint: 17581.199999999997</t>
  </si>
  <si>
    <t>Latency: 208</t>
  </si>
  <si>
    <t>Redundancy: 104</t>
  </si>
  <si>
    <t>Solution: [1, 1, 3, 3, 2, 0, 0, 2, 1, 0, 0, 3, 1, 2, 3, 2, 1, 2, 1, 3, 3, 2, 0, 1, 3, 1, 3, 1, 1, 3, 1, 1, 1, 1, 1, 3, 3, 3, 0, 1]</t>
  </si>
  <si>
    <t>Objective: 0.17983459384177372</t>
  </si>
  <si>
    <t>Availability: 0.9993849870542431</t>
  </si>
  <si>
    <t>Carbon Footprint: 18362.399999999998</t>
  </si>
  <si>
    <t>Latency: 214</t>
  </si>
  <si>
    <t>Redundancy: 107</t>
  </si>
  <si>
    <t>Solution: [0, 3, 2, 1, 1, 3, 1, 1, 1, 0, 2, 2, 3, 3, 1, 3, 0, 1, 3, 3, 0, 3, 2, 1, 3, 2, 3, 3, 3, 0, 1, 1, 1, 1, 0, 1, 2, 3, 3, 0]</t>
  </si>
  <si>
    <t>Objective: 0.14375514822783525</t>
  </si>
  <si>
    <t>Availability: 0.9995606836752838</t>
  </si>
  <si>
    <t>Solution: [3, 3, 2, 2, 2, 3, 2, 1, 1, 3, 2, 3, 3, 2, 0, 2, 3, 0, 3, 1, 2, 2, 3, 0, 1, 1, 3, 3, 0, 0, 2, 2, 1, 1, 2, 1, 1, 1, 1, 2]</t>
  </si>
  <si>
    <t>Objective: 0.213614139501289</t>
  </si>
  <si>
    <t>Availability: 0.999297822815767</t>
  </si>
  <si>
    <t>Solution: [0, 0, 2, 1, 2, 2, 3, 3, 2, 2, 2, 2, 1, 2, 0, 1, 2, 3, 3, 3, 1, 0, 3, 2, 2, 2, 2, 1, 3, 2, 0, 0, 3, 3, 3, 3, 0, 1, 1, 0]</t>
  </si>
  <si>
    <t>Objective: 0.10874956712310928</t>
  </si>
  <si>
    <t>Availability: 0.9992097195484758</t>
  </si>
  <si>
    <t>Carbon Footprint: 17352.719999999998</t>
  </si>
  <si>
    <t>Latency: 204</t>
  </si>
  <si>
    <t>Redundancy: 102</t>
  </si>
  <si>
    <t>Solution: [3, 3, 3, 2, 1, 1, 3, 3, 2, 3, 1, 3, 1, 2, 1, 1, 2, 1, 0, 3, 1, 2, 0, 2, 0, 1, 3, 2, 0, 0, 3, 2, 2, 1, 0, 0, 1, 0, 0, 3]</t>
  </si>
  <si>
    <t>Objective: 0.074884488778082</t>
  </si>
  <si>
    <t>Availability: 0.9994728809208887</t>
  </si>
  <si>
    <t>Carbon Footprint: 18248.159999999996</t>
  </si>
  <si>
    <t>Latency: 212</t>
  </si>
  <si>
    <t>Redundancy: 106</t>
  </si>
  <si>
    <t>Solution: [1, 2, 1, 1, 1, 2, 0, 1, 2, 3, 0, 1, 3, 2, 3, 3, 2, 3, 3, 2, 1, 3, 3, 1, 0, 2, 2, 1, 0, 2, 0, 1, 1, 2, 2, 3, 3, 2, 0, 1]</t>
  </si>
  <si>
    <t>Objective: 0.1790525806003808</t>
  </si>
  <si>
    <t>Availability: 0.9999994174489709</t>
  </si>
  <si>
    <t>Carbon Footprint: 20952.96</t>
  </si>
  <si>
    <t>Latency: 244</t>
  </si>
  <si>
    <t>Redundancy: 122</t>
  </si>
  <si>
    <t>Objective: 0.386355191833265</t>
  </si>
  <si>
    <t>Solution: [2 1 3 3 3 1 3 2 2 3 1 2 2 2 1 1 2 3 1 1 2 1 3 2 1 2 2 3 2 2 3 1 3 2 2 2 2 2 3 3]</t>
  </si>
  <si>
    <t>Availability: 0.9999992386629021</t>
  </si>
  <si>
    <t>Solution: [2, 2, 2, 1, 3, 3, 3, 2, 3, 3, 1, 3, 3, 2, 1, 3, 1, 3, 1, 1, 3, 2, 2, 3, 2, 3, 1, 1, 3, 1, 2, 1, 2, 3, 2, 1, 1, 2, 1, 3]</t>
  </si>
  <si>
    <t>Objective: 0.3862836774057296</t>
  </si>
  <si>
    <t>Availability: 0.9999083231118691</t>
  </si>
  <si>
    <t>Carbon Footprint: 19486.32</t>
  </si>
  <si>
    <t>Latency: 226</t>
  </si>
  <si>
    <t>Redundancy: 113</t>
  </si>
  <si>
    <t>Solution: [2, 2, 2, 3, 2, 1, 2, 2, 1, 1, 3, 3, 3, 1, 1, 2, 3, 3, 1, 1, 0, 1, 1, 2, 3, 2, 3, 2, 1, 1, 2, 1, 3, 3, 1, 2, 1, 1, 2, 2]</t>
  </si>
  <si>
    <t>Objective: 0.3517133427068067</t>
  </si>
  <si>
    <t>Availability: 0.9998177070880597</t>
  </si>
  <si>
    <t>Carbon Footprint: 18933.6</t>
  </si>
  <si>
    <t>Latency: 224</t>
  </si>
  <si>
    <t>Redundancy: 112</t>
  </si>
  <si>
    <t>Solution: [1, 0, 2, 1, 1, 3, 1, 1, 3, 2, 1, 1, 2, 2, 1, 2, 2, 0, 1, 2, 2, 3, 2, 3, 2, 3, 3, 1, 2, 2, 3, 1, 1, 3, 2, 2, 2, 3, 1, 2]</t>
  </si>
  <si>
    <t>Objective: 0.3161437331830742</t>
  </si>
  <si>
    <t>Availability: 0.9999087457968538</t>
  </si>
  <si>
    <t>Carbon Footprint: 21067.2</t>
  </si>
  <si>
    <t>Latency: 246</t>
  </si>
  <si>
    <t>Redundancy: 123</t>
  </si>
  <si>
    <t>Solution: [3, 2, 2, 2, 2, 2, 3, 3, 2, 1, 3, 3, 2, 2, 2, 3, 1, 3, 3, 3, 2, 2, 2, 3, 2, 0, 2, 1, 1, 1, 2, 2, 2, 1, 2, 2, 2, 1, 3, 3]</t>
  </si>
  <si>
    <t>Objective: 0.3499466452721517</t>
  </si>
  <si>
    <t>Availability: 0.9998177172934612</t>
  </si>
  <si>
    <t>Carbon Footprint: 19829.039999999997</t>
  </si>
  <si>
    <t>Latency: 232</t>
  </si>
  <si>
    <t>Redundancy: 116</t>
  </si>
  <si>
    <t>Solution: [1, 3, 2, 1, 2, 0, 1, 2, 3, 3, 2, 2, 2, 1, 3, 2, 3, 2, 3, 3, 3, 1, 2, 3, 1, 1, 1, 2, 2, 1, 2, 0, 1, 2, 1, 2, 3, 3, 3, 1]</t>
  </si>
  <si>
    <t>Objective: 0.31505135820082664</t>
  </si>
  <si>
    <t>Availability: 0.9999994166447166</t>
  </si>
  <si>
    <t>Carbon Footprint: 21295.68</t>
  </si>
  <si>
    <t>Latency: 250</t>
  </si>
  <si>
    <t>Redundancy: 125</t>
  </si>
  <si>
    <t>Solution: [3, 3, 1, 3, 3, 1, 2, 2, 1, 3, 2, 1, 2, 1, 2, 3, 3, 3, 2, 2, 2, 3, 2, 2, 2, 1, 1, 2, 3, 1, 3, 2, 3, 2, 3, 2, 1, 3, 1, 3]</t>
  </si>
  <si>
    <t>Objective: 0.38593521298867595</t>
  </si>
  <si>
    <t>Availability: 0.999908264386573</t>
  </si>
  <si>
    <t>Solution: [3, 2, 1, 3, 1, 2, 3, 3, 1, 3, 1, 1, 1, 1, 1, 1, 1, 3, 2, 2, 2, 1, 2, 3, 1, 2, 2, 2, 1, 3, 2, 2, 2, 3, 1, 2, 2, 0, 1, 2]</t>
  </si>
  <si>
    <t>Objective: 0.3523666525883785</t>
  </si>
  <si>
    <t>Availability: 0.9999084963293099</t>
  </si>
  <si>
    <t>Carbon Footprint: 20057.519999999997</t>
  </si>
  <si>
    <t>Latency: 236</t>
  </si>
  <si>
    <t>Redundancy: 118</t>
  </si>
  <si>
    <t>Solution: [3, 2, 2, 2, 2, 2, 1, 1, 1, 1, 3, 3, 3, 1, 3, 1, 2, 2, 3, 2, 2, 3, 1, 2, 3, 2, 2, 1, 1, 3, 3, 2, 2, 3, 1, 2, 2, 2, 1, 0]</t>
  </si>
  <si>
    <t>Objective: 0.35108320111171226</t>
  </si>
  <si>
    <t>Availability: 0.9999084467047107</t>
  </si>
  <si>
    <t>Solution: [1, 3, 2, 2, 2, 2, 2, 2, 2, 3, 1, 2, 1, 0, 1, 1, 2, 3, 1, 1, 1, 2, 3, 2, 2, 2, 1, 1, 3, 2, 3, 1, 1, 2, 2, 2, 1, 3, 3, 2]</t>
  </si>
  <si>
    <t>Objective: 0.3517627798434578</t>
  </si>
  <si>
    <t>Availability: 0.9994174938938931</t>
  </si>
  <si>
    <t>Carbon Footprint: 17238.479999999996</t>
  </si>
  <si>
    <t>Latency: 202</t>
  </si>
  <si>
    <t>Redundancy: 101</t>
  </si>
  <si>
    <t>Solution: [2, 0, 1, 1, 3, 2, 1, 2, 0, 1, 0, 2, 3, 2, 1, 3, 1, 1, 3, 1, 2, 0, 2, 2, 3, 1, 1, 3, 2, 1, 2, 1, 0, 2, 1, 2, 2, 0, 1, 3]</t>
  </si>
  <si>
    <t>Objective: 0.15813411265928756</t>
  </si>
  <si>
    <t>Availability: 0.9996112083789207</t>
  </si>
  <si>
    <t>Solution: [1, 2, 1, 1, 0, 2, 1, 3, 1, 1, 3, 1, 2, 3, 3, 2, 3, 0, 1, 1, 2, 1, 3, 1, 1, 3, 2, 1, 3, 2, 2, 0, 2, 3, 0, 3, 2, 1, 3, 1]</t>
  </si>
  <si>
    <t>Objective: 0.23410379238460724</t>
  </si>
  <si>
    <t>Availability: 0.9996113251826573</t>
  </si>
  <si>
    <t>Solution: [2, 2, 2, 3, 1, 1, 3, 3, 2, 3, 3, 1, 1, 0, 2, 1, 3, 2, 3, 3, 1, 0, 2, 3, 0, 3, 1, 3, 1, 1, 1, 1, 1, 2, 1, 2, 0, 2, 2, 2]</t>
  </si>
  <si>
    <t>Objective: 0.23387074245066453</t>
  </si>
  <si>
    <t>Availability: 0.9997085590760634</t>
  </si>
  <si>
    <t>Carbon Footprint: 21409.92</t>
  </si>
  <si>
    <t>Latency: 252</t>
  </si>
  <si>
    <t>Redundancy: 126</t>
  </si>
  <si>
    <t>Solution: [1, 3, 1, 3, 3, 3, 1, 2, 3, 1, 3, 3, 0, 2, 1, 3, 3, 2, 3, 1, 0, 3, 3, 3, 0, 3, 1, 1, 2, 3, 3, 3, 1, 3, 3, 3, 2, 2, 3, 2]</t>
  </si>
  <si>
    <t>Objective: 0.269452299813105</t>
  </si>
  <si>
    <t>Availability: 0.9997082357934722</t>
  </si>
  <si>
    <t>Solution: [1, 1, 3, 2, 2, 1, 1, 1, 3, 0, 1, 1, 2, 2, 3, 3, 3, 1, 1, 2, 2, 2, 3, 1, 2, 1, 3, 1, 3, 2, 1, 2, 3, 0, 2, 2, 2, 0, 3, 1]</t>
  </si>
  <si>
    <t>Objective: 0.2726349867766484</t>
  </si>
  <si>
    <t>Availability: 0.9997083091874707</t>
  </si>
  <si>
    <t>Carbon Footprint: 19600.559999999998</t>
  </si>
  <si>
    <t>Latency: 228</t>
  </si>
  <si>
    <t>Redundancy: 114</t>
  </si>
  <si>
    <t>Solution: [1, 1, 2, 1, 2, 3, 1, 1, 2, 2, 0, 2, 3, 3, 3, 2, 1, 3, 2, 3, 3, 2, 0, 2, 1, 3, 1, 1, 3, 3, 3, 3, 1, 1, 0, 3, 1, 1, 2, 2]</t>
  </si>
  <si>
    <t>Objective: 0.27156788723316494</t>
  </si>
  <si>
    <t>Availability: 0.9995146280470921</t>
  </si>
  <si>
    <t>Solution: [3, 3, 1, 3, 3, 1, 1, 2, 3, 0, 1, 3, 3, 2, 2, 2, 3, 3, 0, 1, 2, 3, 1, 2, 0, 2, 3, 2, 0, 0, 2, 1, 3, 1, 2, 2, 1, 2, 1, 2]</t>
  </si>
  <si>
    <t>Objective: 0.19491211679603349</t>
  </si>
  <si>
    <t>Availability: 0.9997083904497724</t>
  </si>
  <si>
    <t>Solution: [1, 1, 3, 3, 2, 1, 3, 3, 1, 1, 0, 3, 2, 3, 1, 3, 2, 1, 2, 2, 2, 1, 3, 3, 0, 2, 0, 2, 1, 3, 2, 2, 2, 3, 1, 2, 3, 1, 1, 1]</t>
  </si>
  <si>
    <t>Objective: 0.2717402778681613</t>
  </si>
  <si>
    <t>Availability: 0.9996114543740013</t>
  </si>
  <si>
    <t>Carbon Footprint: 18819.359999999997</t>
  </si>
  <si>
    <t>Latency: 222</t>
  </si>
  <si>
    <t>Redundancy: 111</t>
  </si>
  <si>
    <t>Solution: [1, 1, 2, 1, 2, 3, 3, 1, 1, 3, 2, 2, 0, 2, 2, 1, 2, 2, 3, 3, 1, 3, 0, 1, 2, 0, 1, 2, 2, 2, 2, 3, 0, 1, 3, 2, 2, 1, 3, 3]</t>
  </si>
  <si>
    <t>Objective: 0.23378253327400564</t>
  </si>
  <si>
    <t>Availability: 0.9996112204143506</t>
  </si>
  <si>
    <t>Carbon Footprint: 18133.92</t>
  </si>
  <si>
    <t>Latency: 210</t>
  </si>
  <si>
    <t>Redundancy: 105</t>
  </si>
  <si>
    <t>Solution: [1, 1, 3, 2, 1, 1, 2, 1, 1, 0, 2, 3, 1, 2, 1, 1, 3, 1, 3, 0, 2, 1, 0, 2, 2, 1, 2, 3, 3, 3, 3, 1, 2, 2, 2, 1, 2, 2, 1, 0]</t>
  </si>
  <si>
    <t>Objective: 0.23452826369941437</t>
  </si>
  <si>
    <t>Latency (ms)</t>
  </si>
  <si>
    <t>Execution Time (s)</t>
  </si>
  <si>
    <t xml:space="preserve">Time taken: 9.21349549293518 </t>
  </si>
  <si>
    <t xml:space="preserve">Time taken: 20.35377860069275 </t>
  </si>
  <si>
    <t xml:space="preserve">Time taken: 11.202390193939209 </t>
  </si>
  <si>
    <t xml:space="preserve">Time taken: 28.941466093063354 </t>
  </si>
  <si>
    <t xml:space="preserve">Time taken: 18.656013011932373 </t>
  </si>
  <si>
    <t xml:space="preserve">Time taken: 37.03692412376404 </t>
  </si>
  <si>
    <t xml:space="preserve">Time taken: 9.080838918685913 </t>
  </si>
  <si>
    <t xml:space="preserve">Time taken: 19.119077682495117 </t>
  </si>
  <si>
    <t xml:space="preserve">Time taken: 11.915156126022339 </t>
  </si>
  <si>
    <t xml:space="preserve">Time taken: 28.823439121246338 </t>
  </si>
  <si>
    <t xml:space="preserve">Time taken: 16.256510257720947 </t>
  </si>
  <si>
    <t xml:space="preserve">Time taken: 33.3914532661438 </t>
  </si>
  <si>
    <t xml:space="preserve">Time taken: 9.190190315246582 </t>
  </si>
  <si>
    <t xml:space="preserve">Time taken: 19.05149531364441 </t>
  </si>
  <si>
    <t xml:space="preserve">Time taken: 24.116215467453003 </t>
  </si>
  <si>
    <t xml:space="preserve">Time taken: 17.639597177505493 </t>
  </si>
  <si>
    <t xml:space="preserve">Time taken: 33.61157965660095 </t>
  </si>
  <si>
    <t xml:space="preserve">Time taken: 8.481951713562012 </t>
  </si>
  <si>
    <t xml:space="preserve">Time taken: 18.94681215286255 </t>
  </si>
  <si>
    <t xml:space="preserve">Time taken: 24.580920934677124 </t>
  </si>
  <si>
    <t xml:space="preserve">Time taken: 16.7282292842865 </t>
  </si>
  <si>
    <t xml:space="preserve">Time taken: 33.88170647621155 </t>
  </si>
  <si>
    <t xml:space="preserve">Time taken: 19.002907752990723 </t>
  </si>
  <si>
    <t xml:space="preserve">Time taken: 11.280889511108398 </t>
  </si>
  <si>
    <t xml:space="preserve">Time taken: 26.163098573684692 </t>
  </si>
  <si>
    <t xml:space="preserve">Time taken: 18.125797033309937 </t>
  </si>
  <si>
    <t xml:space="preserve">Time taken: 33.36107134819031 </t>
  </si>
  <si>
    <t xml:space="preserve">Time taken: 19.576679706573486 </t>
  </si>
  <si>
    <t xml:space="preserve">Time taken: 10.998188018798828 </t>
  </si>
  <si>
    <t xml:space="preserve">Time taken: 26.677391290664673 </t>
  </si>
  <si>
    <t xml:space="preserve">Time taken: 16.649823427200317 </t>
  </si>
  <si>
    <t xml:space="preserve">Time taken: 34.37354755401611 </t>
  </si>
  <si>
    <t xml:space="preserve">Time taken: 10.00637435913086 </t>
  </si>
  <si>
    <t xml:space="preserve">Time taken: 18.912211179733276 </t>
  </si>
  <si>
    <t xml:space="preserve">Time taken: 12.067492008209229 </t>
  </si>
  <si>
    <t xml:space="preserve">Time taken: 26.84089756011963 </t>
  </si>
  <si>
    <t xml:space="preserve">Time taken: 15.933456182479858 </t>
  </si>
  <si>
    <t xml:space="preserve">Time taken: 33.825401306152344 </t>
  </si>
  <si>
    <t xml:space="preserve">Time taken: 19.46334218978882 </t>
  </si>
  <si>
    <t xml:space="preserve">Time taken: 11.55323600769043 </t>
  </si>
  <si>
    <t xml:space="preserve">Time taken: 25.382394075393677 </t>
  </si>
  <si>
    <t xml:space="preserve">Time taken: 16.725831747055054 </t>
  </si>
  <si>
    <t xml:space="preserve">Time taken: 33.074265241622925 </t>
  </si>
  <si>
    <t xml:space="preserve">Time taken: 8.901290893554688 </t>
  </si>
  <si>
    <t xml:space="preserve">Time taken: 18.744124174118042 </t>
  </si>
  <si>
    <t xml:space="preserve">Time taken: 13.057328224182129 </t>
  </si>
  <si>
    <t xml:space="preserve">Time taken: 25.823925256729126 </t>
  </si>
  <si>
    <t xml:space="preserve">Time taken: 16.136855840682983 </t>
  </si>
  <si>
    <t xml:space="preserve">Time taken: 33.198328733444214 </t>
  </si>
  <si>
    <t xml:space="preserve">Time taken: 8.019956111907959 </t>
  </si>
  <si>
    <t xml:space="preserve">Time taken: 19.56299114227295 </t>
  </si>
  <si>
    <t xml:space="preserve">Time taken: 11.603524208068848 </t>
  </si>
  <si>
    <t xml:space="preserve">Time taken: 24.814714431762695 </t>
  </si>
  <si>
    <t xml:space="preserve">Time taken: 16.684269189834595 </t>
  </si>
  <si>
    <t xml:space="preserve">Time taken: 32.48068022727966 </t>
  </si>
  <si>
    <t>Availability: 0.9994401921038139</t>
  </si>
  <si>
    <t>Carbon Footprint: 38419.92000000002</t>
  </si>
  <si>
    <t>Latency: 450</t>
  </si>
  <si>
    <t>Redundancy: 225</t>
  </si>
  <si>
    <t>Solution: [3, 2, 2, 2, 0, 3, 2, 3, 1, 3, 1, 0, 3, 2, 3, 0, 3, 0, 1, 1, 1, 2, 0, 2, 2, 1, 1, 3, 3, 3, 0, 1, 0, 2, 3, 2, 3, 2, 1, 0, 3, 2, 3, 1, 1, 1, 0, 3, 3, 2, 3, 2, 3, 3, 3, 2, 1, 3, 0, 3, 2, 2, 1, 2, 1, 3, 2, 2, 0, 1, 1, 1, 2, 3, 1, 1, 3, 2, 3, 3]</t>
  </si>
  <si>
    <t>Objective: 0.14127693948472445</t>
  </si>
  <si>
    <t>Availability: 0.9991353064600517</t>
  </si>
  <si>
    <t>Carbon Footprint: 34591.20000000001</t>
  </si>
  <si>
    <t>Latency: 406</t>
  </si>
  <si>
    <t>Redundancy: 203</t>
  </si>
  <si>
    <t>Solution: [2, 0, 2, 1, 2, 1, 2, 0, 3, 3, 2, 0, 2, 0, 0, 3, 3, 3, 0, 3, 1, 3, 2, 1, 3, 1, 2, 1, 1, 0, 0, 0, 0, 2, 3, 2, 2, 1, 3, 2, 1, 0, 1, 1, 2, 2, 0, 3, 1, 3, 2, 3, 2, 2, 1, 1, 3, 0, 2, 0, 0, 1, 1, 3, 1, 0, 2, 3, 3, 2, 2, 1, 3, 3, 1, 2, 1, 0, 1, 1]</t>
  </si>
  <si>
    <t>Objective: 0.02401091055127824</t>
  </si>
  <si>
    <t>Availability: 0.9990334420046221</t>
  </si>
  <si>
    <t>Carbon Footprint: 34705.44000000002</t>
  </si>
  <si>
    <t>Latency: 408</t>
  </si>
  <si>
    <t>Redundancy: 204</t>
  </si>
  <si>
    <t>Solution: [3, 3, 3, 0, 0, 2, 1, 3, 3, 1, 3, 2, 0, 2, 1, 3, 0, 3, 1, 3, 2, 0, 1, 2, 3, 3, 1, 3, 0, 2, 1, 2, 3, 3, 1, 3, 2, 0, 3, 0, 2, 2, 3, 0, 2, 3, 2, 1, 0, 1, 1, 1, 1, 2, 0, 1, 3, 2, 1, 0, 1, 2, 2, 3, 1, 0, 0, 1, 0, 2, 2, 1, 0, 0, 1, 3, 0, 3, 0, 2]</t>
  </si>
  <si>
    <t>Objective: -0.016874757334843445</t>
  </si>
  <si>
    <t>Availability: 0.9992874273028214</t>
  </si>
  <si>
    <t>Carbon Footprint: 35048.16000000002</t>
  </si>
  <si>
    <t>Latency: 414</t>
  </si>
  <si>
    <t>Redundancy: 207</t>
  </si>
  <si>
    <t>Solution: [1, 2, 2, 2, 3, 1, 0, 1, 3, 1, 1, 3, 2, 1, 3, 1, 2, 1, 3, 1, 3, 2, 0, 1, 2, 1, 3, 3, 1, 3, 1, 3, 0, 1, 1, 2, 3, 2, 1, 1, 3, 3, 0, 0, 2, 3, 0, 0, 0, 3, 2, 1, 2, 0, 2, 1, 3, 0, 3, 1, 2, 3, 3, 2, 2, 1, 2, 0, 1, 0, 0, 2, 1, 2, 2, 1, 2, 2, 2, 0]</t>
  </si>
  <si>
    <t>Objective: 0.08429970480202359</t>
  </si>
  <si>
    <t>Availability: 0.999236714259322</t>
  </si>
  <si>
    <t>Carbon Footprint: 35829.360000000015</t>
  </si>
  <si>
    <t>Latency: 420</t>
  </si>
  <si>
    <t>Redundancy: 210</t>
  </si>
  <si>
    <t>Solution: [2, 1, 1, 1, 2, 3, 0, 3, 1, 1, 0, 1, 1, 1, 3, 3, 2, 3, 0, 1, 1, 3, 0, 3, 3, 3, 1, 3, 3, 3, 1, 1, 3, 2, 3, 2, 1, 3, 0, 1, 0, 0, 0, 2, 3, 1, 3, 2, 3, 2, 0, 2, 0, 3, 3, 2, 2, 3, 0, 2, 1, 2, 0, 2, 0, 0, 1, 1, 1, 3, 3, 1, 1, 0, 3, 1, 2, 2, 1, 2]</t>
  </si>
  <si>
    <t>Objective: 0.06305791597371188</t>
  </si>
  <si>
    <t>Availability: 0.999185868156955</t>
  </si>
  <si>
    <t>Carbon Footprint: 33353.040000000015</t>
  </si>
  <si>
    <t>Latency: 392</t>
  </si>
  <si>
    <t>Redundancy: 196</t>
  </si>
  <si>
    <t>Solution: [2, 2, 2, 3, 2, 2, 1, 3, 2, 1, 0, 1, 1, 2, 3, 0, 1, 1, 2, 3, 3, 2, 3, 2, 1, 1, 1, 2, 3, 0, 1, 3, 0, 3, 1, 3, 1, 1, 1, 3, 0, 0, 2, 0, 0, 1, 2, 3, 1, 1, 1, 3, 2, 0, 1, 2, 1, 2, 2, 3, 0, 2, 0, 2, 2, 1, 2, 2, 1, 1, 1, 2, 0, 0, 1, 1, 0, 0, 2, 0]</t>
  </si>
  <si>
    <t>Objective: 0.04575170359831944</t>
  </si>
  <si>
    <t>Availability: 0.9993892693738309</t>
  </si>
  <si>
    <t>Solution: [3, 0, 1, 2, 2, 1, 1, 2, 2, 1, 3, 1, 2, 1, 3, 0, 2, 3, 1, 2, 2, 1, 1, 3, 2, 1, 2, 0, 2, 0, 3, 2, 2, 2, 2, 3, 2, 1, 0, 0, 0, 2, 2, 1, 1, 0, 1, 3, 0, 0, 2, 1, 2, 0, 2, 2, 1, 2, 2, 1, 1, 3, 1, 2, 2, 2, 2, 3, 0, 1, 2, 2, 2, 3, 2, 1, 3, 2, 1, 3]</t>
  </si>
  <si>
    <t>Objective: 0.12503653320582148</t>
  </si>
  <si>
    <t>Availability: 0.9993383273710366</t>
  </si>
  <si>
    <t>Carbon Footprint: 36514.80000000002</t>
  </si>
  <si>
    <t>Latency: 432</t>
  </si>
  <si>
    <t>Redundancy: 216</t>
  </si>
  <si>
    <t>Solution: [3, 3, 2, 3, 3, 1, 1, 0, 0, 1, 2, 3, 1, 2, 2, 3, 1, 0, 3, 2, 0, 1, 1, 2, 3, 1, 2, 0, 3, 3, 2, 3, 3, 2, 2, 3, 1, 3, 0, 3, 1, 0, 3, 1, 2, 3, 0, 2, 0, 2, 2, 2, 2, 0, 1, 3, 0, 1, 3, 3, 3, 3, 0, 2, 2, 1, 1, 2, 1, 1, 1, 1, 3, 2, 1, 2, 1, 0, 3, 1]</t>
  </si>
  <si>
    <t>Objective: 0.10286384637380833</t>
  </si>
  <si>
    <t>Availability: 0.9990843690385928</t>
  </si>
  <si>
    <t>Solution: [2, 0, 3, 3, 0, 3, 2, 3, 2, 2, 1, 2, 2, 2, 0, 0, 3, 1, 1, 0, 3, 3, 1, 2, 2, 3, 1, 3, 0, 3, 3, 2, 1, 0, 2, 1, 0, 3, 2, 0, 0, 1, 0, 1, 1, 3, 2, 0, 3, 2, 1, 0, 3, 0, 2, 2, 1, 2, 0, 1, 3, 2, 0, 1, 1, 3, 2, 3, 2, 1, 1, 1, 1, 3, 0, 0, 1, 2, 3, 1]</t>
  </si>
  <si>
    <t>Objective: 0.003635941967719672</t>
  </si>
  <si>
    <t>Availability: 0.9993382960544753</t>
  </si>
  <si>
    <t>Carbon Footprint: 34933.92000000001</t>
  </si>
  <si>
    <t>Latency: 412</t>
  </si>
  <si>
    <t>Redundancy: 206</t>
  </si>
  <si>
    <t>Solution: [1, 3, 2, 2, 1, 2, 2, 0, 3, 0, 0, 3, 0, 3, 1, 2, 3, 1, 2, 3, 3, 1, 2, 1, 1, 2, 2, 3, 1, 1, 2, 3, 2, 2, 0, 2, 2, 3, 3, 1, 3, 1, 2, 2, 2, 0, 1, 1, 0, 1, 2, 2, 2, 0, 3, 3, 1, 1, 1, 1, 1, 1, 3, 1, 2, 2, 1, 0, 1, 0, 0, 3, 1, 1, 3, 1, 3, 0, 0, 2]</t>
  </si>
  <si>
    <t>Objective: 0.10478709117788651</t>
  </si>
  <si>
    <t>Redundancy</t>
  </si>
  <si>
    <t>Availability: 0.9997391259748861</t>
  </si>
  <si>
    <t>Carbon Footprint: 37752.96000000002</t>
  </si>
  <si>
    <t>Latency: 446</t>
  </si>
  <si>
    <t>Redundancy: 223</t>
  </si>
  <si>
    <t>Solution: [2, 2, 2, 1, 2, 2, 1, 3, 2, 1, 2, 2, 3, 3, 3, 3, 3, 2, 3, 1, 2, 1, 1, 2, 0, 0, 2, 1, 2, 2, 1, 1, 1, 2, 1, 2, 2, 3, 1, 1, 3, 2, 3, 2, 2, 3, 3, 2, 0, 1, 3, 2, 1, 3, 3, 2, 2, 1, 2, 1, 2, 1, 2, 0, 3, 3, 0, 1, 2, 2, 1, 2, 2, 1, 1, 1, 2, 1, 1, 3]</t>
  </si>
  <si>
    <t>Objective: 0.26166717362791847</t>
  </si>
  <si>
    <t>Availability: 0.9999473013356909</t>
  </si>
  <si>
    <t>Carbon Footprint: 39886.56000000002</t>
  </si>
  <si>
    <t>Latency: 468</t>
  </si>
  <si>
    <t>Redundancy: 234</t>
  </si>
  <si>
    <t>Solution: [1, 1, 1, 2, 1, 3, 1, 2, 2, 2, 2, 2, 1, 2, 2, 2, 2, 2, 3, 1, 1, 2, 3, 0, 1, 1, 1, 2, 3, 2, 2, 2, 2, 3, 2, 1, 3, 2, 2, 1, 2, 2, 2, 1, 2, 2, 1, 3, 1, 1, 2, 2, 2, 3, 3, 3, 3, 2, 3, 3, 2, 2, 1, 2, 1, 2, 3, 1, 2, 1, 2, 3, 2, 2, 2, 2, 2, 3, 3, 2]</t>
  </si>
  <si>
    <t>Objective: 0.3423247465212478</t>
  </si>
  <si>
    <t>Availability: 0.9999470950819601</t>
  </si>
  <si>
    <t>Carbon Footprint: 40115.04000000002</t>
  </si>
  <si>
    <t>Latency: 472</t>
  </si>
  <si>
    <t>Redundancy: 236</t>
  </si>
  <si>
    <t>Solution: [1, 2, 1, 3, 1, 3, 3, 2, 1, 1, 1, 1, 2, 2, 2, 2, 3, 3, 3, 3, 0, 3, 2, 3, 3, 1, 1, 2, 2, 3, 3, 1, 1, 1, 1, 1, 3, 2, 3, 2, 2, 3, 1, 2, 1, 2, 2, 1, 3, 3, 2, 2, 2, 1, 2, 1, 2, 2, 2, 3, 1, 3, 3, 3, 1, 1, 3, 2, 2, 1, 2, 2, 3, 1, 2, 3, 1, 3, 1, 1]</t>
  </si>
  <si>
    <t>Objective: 0.3419624736003719</t>
  </si>
  <si>
    <t>Availability: 0.9998953661333557</t>
  </si>
  <si>
    <t>Carbon Footprint: 41695.92000000002</t>
  </si>
  <si>
    <t>Latency: 492</t>
  </si>
  <si>
    <t>Redundancy: 246</t>
  </si>
  <si>
    <t>Solution: [3, 2, 2, 1, 2, 2, 3, 2, 3, 2, 1, 2, 2, 1, 3, 2, 3, 3, 2, 2, 2, 2, 1, 0, 1, 3, 2, 1, 2, 2, 3, 1, 1, 2, 1, 3, 3, 3, 3, 2, 3, 2, 2, 1, 2, 2, 2, 3, 3, 3, 3, 3, 2, 3, 2, 1, 1, 3, 1, 3, 2, 3, 2, 0, 1, 1, 2, 3, 3, 3, 3, 2, 2, 1, 3, 1, 3, 2, 1, 2]</t>
  </si>
  <si>
    <t>Objective: 0.3193351227300444</t>
  </si>
  <si>
    <t>Availability: 0.999895182723443</t>
  </si>
  <si>
    <t>Solution: [3, 3, 2, 2, 2, 2, 2, 1, 3, 1, 2, 0, 1, 2, 1, 1, 0, 1, 1, 1, 1, 1, 2, 2, 3, 1, 3, 2, 3, 3, 3, 1, 2, 2, 1, 3, 3, 3, 3, 2, 3, 2, 1, 2, 1, 3, 1, 3, 2, 1, 1, 3, 2, 3, 3, 1, 2, 2, 2, 2, 1, 3, 3, 2, 2, 1, 3, 2, 3, 2, 3, 1, 3, 1, 2, 2, 3, 2, 1, 1]</t>
  </si>
  <si>
    <t>Objective: 0.32119753019353503</t>
  </si>
  <si>
    <t>Availability: 0.9998432908682966</t>
  </si>
  <si>
    <t>Carbon Footprint: 40229.28000000002</t>
  </si>
  <si>
    <t>Latency: 474</t>
  </si>
  <si>
    <t>Redundancy: 237</t>
  </si>
  <si>
    <t>Solution: [3, 1, 3, 2, 2, 2, 2, 2, 1, 1, 1, 2, 2, 2, 2, 1, 0, 2, 2, 1, 3, 1, 2, 3, 2, 1, 2, 2, 3, 3, 2, 1, 2, 0, 1, 2, 3, 1, 2, 2, 2, 2, 2, 3, 1, 3, 2, 3, 1, 3, 1, 0, 2, 1, 3, 3, 3, 1, 3, 1, 2, 3, 3, 1, 3, 1, 2, 2, 2, 1, 3, 3, 3, 3, 2, 2, 3, 3, 1, 2]</t>
  </si>
  <si>
    <t>Objective: 0.30030090242067964</t>
  </si>
  <si>
    <t>Availability: 0.99979121132383</t>
  </si>
  <si>
    <t>Carbon Footprint: 41353.20000000002</t>
  </si>
  <si>
    <t>Latency: 486</t>
  </si>
  <si>
    <t>Redundancy: 243</t>
  </si>
  <si>
    <t>Solution: [3, 3, 3, 3, 3, 2, 1, 3, 1, 3, 3, 3, 3, 1, 1, 2, 2, 3, 3, 3, 2, 3, 1, 2, 0, 2, 2, 3, 3, 2, 3, 2, 2, 2, 3, 0, 1, 3, 2, 3, 3, 3, 3, 1, 3, 1, 1, 3, 1, 2, 3, 2, 1, 2, 1, 1, 1, 1, 1, 3, 0, 2, 3, 2, 2, 2, 3, 2, 3, 2, 3, 2, 1, 1, 3, 2, 1, 1, 1, 0]</t>
  </si>
  <si>
    <t>Objective: 0.2780928560626027</t>
  </si>
  <si>
    <t>Availability: 0.9998947702502792</t>
  </si>
  <si>
    <t>Carbon Footprint: 37296.000000000015</t>
  </si>
  <si>
    <t>Latency: 438</t>
  </si>
  <si>
    <t>Redundancy: 219</t>
  </si>
  <si>
    <t>Solution: [3, 2, 2, 1, 3, 1, 3, 2, 1, 1, 2, 2, 3, 3, 2, 1, 1, 1, 2, 2, 2, 2, 1, 2, 3, 2, 2, 1, 1, 1, 1, 3, 1, 3, 2, 2, 2, 1, 1, 1, 1, 2, 3, 2, 1, 1, 1, 1, 2, 1, 2, 1, 2, 3, 2, 2, 1, 2, 3, 1, 3, 1, 2, 1, 2, 3, 1, 2, 0, 2, 2, 3, 1, 1, 3, 3, 1, 1, 0, 1]</t>
  </si>
  <si>
    <t>Objective: 0.3244844266422821</t>
  </si>
  <si>
    <t>Availability: 0.9998430014979267</t>
  </si>
  <si>
    <t>Carbon Footprint: 39105.36000000002</t>
  </si>
  <si>
    <t>Latency: 462</t>
  </si>
  <si>
    <t>Redundancy: 231</t>
  </si>
  <si>
    <t>Solution: [3, 3, 1, 1, 1, 1, 3, 1, 1, 2, 3, 2, 3, 2, 1, 3, 1, 2, 2, 2, 2, 1, 1, 2, 1, 2, 1, 2, 2, 2, 2, 1, 2, 0, 3, 3, 1, 1, 3, 1, 1, 3, 3, 2, 1, 3, 1, 3, 1, 3, 1, 2, 3, 2, 1, 3, 3, 0, 1, 3, 2, 2, 3, 2, 3, 2, 3, 1, 3, 2, 2, 1, 3, 2, 3, 0, 2, 1, 1, 2]</t>
  </si>
  <si>
    <t>Objective: 0.301561382844153</t>
  </si>
  <si>
    <t>Availability: 0.9999474249258912</t>
  </si>
  <si>
    <t>Carbon Footprint: 42705.60000000002</t>
  </si>
  <si>
    <t>Latency: 502</t>
  </si>
  <si>
    <t>Redundancy: 251</t>
  </si>
  <si>
    <t>Solution: [2, 1, 2, 2, 3, 3, 2, 2, 3, 2, 3, 2, 1, 3, 2, 2, 2, 3, 1, 1, 1, 3, 2, 2, 2, 2, 2, 3, 3, 2, 2, 2, 0, 2, 3, 3, 1, 3, 2, 2, 2, 2, 3, 1, 3, 2, 3, 2, 3, 2, 3, 1, 1, 3, 3, 3, 1, 1, 2, 3, 1, 2, 1, 3, 2, 2, 1, 3, 3, 3, 3, 3, 3, 2, 1, 3, 1, 1, 3, 2]</t>
  </si>
  <si>
    <t>Objective: 0.33892229688708053</t>
  </si>
  <si>
    <t>Availability: 0.9993966928775734</t>
  </si>
  <si>
    <t>Solution: [2, 0, 3, 3, 1, 0, 1, 1, 2, 2, 2, 1, 3, 0, 2, 0, 0, 1, 0, 2, 1, 3, 1, 2, 3, 3, 3, 1, 1, 2, 1, 3, 3, 2, 2, 3, 2, 3, 1, 3, 2, 2, 1, 2, 1, 1, 1, 2, 2, 2, 1, 0, 1, 0, 1, 2, 1, 1, 0, 1, 1, 1, 0, 2, 1, 3, 1, 2, 1, 3, 3, 1, 0, 2, 2, 2, 1, 2, 1, 2]</t>
  </si>
  <si>
    <t>Objective: 0.12842559184567803</t>
  </si>
  <si>
    <t>Availability: 0.9993419536191052</t>
  </si>
  <si>
    <t>Solution: [1, 1, 2, 2, 1, 1, 3, 2, 1, 2, 2, 1, 0, 3, 3, 0, 2, 3, 0, 0, 0, 1, 1, 3, 2, 3, 1, 3, 3, 1, 2, 3, 1, 1, 2, 1, 2, 1, 0, 0, 3, 0, 2, 1, 1, 3, 3, 2, 2, 1, 1, 0, 1, 1, 1, 2, 3, 2, 1, 1, 1, 0, 1, 2, 3, 3, 1, 2, 3, 2, 2, 3, 3, 0, 1, 1, 3, 0, 3, 1]</t>
  </si>
  <si>
    <t>Objective: 0.10611023131553404</t>
  </si>
  <si>
    <t>Availability: 0.9992328993076253</t>
  </si>
  <si>
    <t>Carbon Footprint: 35715.12000000002</t>
  </si>
  <si>
    <t>Latency: 418</t>
  </si>
  <si>
    <t>Redundancy: 209</t>
  </si>
  <si>
    <t>Solution: [2, 1, 2, 1, 1, 0, 2, 3, 0, 2, 2, 1, 1, 2, 3, 1, 0, 1, 2, 0, 0, 1, 2, 0, 2, 0, 2, 3, 2, 2, 3, 1, 1, 1, 0, 1, 0, 0, 2, 2, 2, 0, 0, 0, 1, 1, 3, 3, 3, 3, 2, 3, 2, 3, 3, 3, 1, 1, 2, 2, 2, 3, 1, 3, 3, 2, 1, 2, 0, 1, 3, 1, 2, 1, 2, 3, 3, 3, 2, 1]</t>
  </si>
  <si>
    <t>Objective: 0.06167182100929047</t>
  </si>
  <si>
    <t>Availability: 0.9995062736390825</t>
  </si>
  <si>
    <t>Carbon Footprint: 36400.56000000002</t>
  </si>
  <si>
    <t>Latency: 430</t>
  </si>
  <si>
    <t>Redundancy: 215</t>
  </si>
  <si>
    <t>Solution: [0, 2, 1, 0, 1, 1, 2, 1, 0, 0, 2, 2, 1, 2, 1, 2, 1, 1, 1, 3, 2, 2, 0, 1, 2, 0, 3, 2, 1, 2, 3, 3, 1, 1, 3, 1, 3, 2, 3, 3, 1, 2, 1, 3, 1, 2, 3, 3, 2, 1, 3, 3, 3, 2, 3, 1, 1, 3, 1, 3, 1, 2, 3, 2, 0, 3, 0, 1, 1, 0, 2, 3, 1, 3, 3, 2, 1, 1, 1, 1]</t>
  </si>
  <si>
    <t>Objective: 0.17018223930647347</t>
  </si>
  <si>
    <t>Availability: 0.9995066302324501</t>
  </si>
  <si>
    <t>Carbon Footprint: 38648.400000000016</t>
  </si>
  <si>
    <t>Latency: 454</t>
  </si>
  <si>
    <t>Redundancy: 227</t>
  </si>
  <si>
    <t>Solution: [2, 1, 2, 2, 2, 2, 3, 0, 0, 2, 2, 2, 3, 3, 1, 3, 2, 2, 1, 2, 2, 2, 2, 0, 1, 3, 0, 3, 0, 1, 2, 3, 3, 3, 2, 1, 0, 3, 3, 0, 2, 3, 3, 2, 2, 2, 3, 2, 1, 1, 0, 2, 3, 1, 3, 1, 2, 1, 2, 3, 0, 2, 1, 3, 2, 2, 1, 3, 2, 2, 2, 2, 3, 2, 1, 2, 1, 1, 3, 2]</t>
  </si>
  <si>
    <t>Objective: 0.1675724195106611</t>
  </si>
  <si>
    <t>Availability: 0.9993419328273772</t>
  </si>
  <si>
    <t>Carbon Footprint: 34819.680000000015</t>
  </si>
  <si>
    <t>Latency: 410</t>
  </si>
  <si>
    <t>Redundancy: 205</t>
  </si>
  <si>
    <t>Solution: [2, 3, 3, 3, 3, 3, 1, 0, 2, 1, 2, 0, 2, 1, 1, 3, 2, 3, 3, 2, 0, 1, 1, 1, 3, 0, 2, 1, 2, 3, 2, 0, 1, 1, 0, 3, 2, 1, 1, 2, 3, 3, 2, 2, 3, 2, 2, 2, 1, 1, 1, 1, 1, 0, 2, 1, 2, 1, 0, 0, 1, 3, 2, 3, 1, 2, 0, 2, 1, 1, 2, 1, 1, 2, 2, 2, 1, 0, 0, 1]</t>
  </si>
  <si>
    <t>Objective: 0.1063816860529031</t>
  </si>
  <si>
    <t>Availability: 0.9994515615044316</t>
  </si>
  <si>
    <t>Carbon Footprint: 37181.76000000002</t>
  </si>
  <si>
    <t>Latency: 436</t>
  </si>
  <si>
    <t>Redundancy: 218</t>
  </si>
  <si>
    <t>Solution: [1, 3, 2, 3, 2, 3, 1, 2, 2, 0, 3, 1, 1, 0, 1, 2, 3, 2, 3, 2, 1, 1, 2, 1, 2, 2, 2, 2, 0, 2, 3, 3, 0, 3, 2, 2, 1, 3, 1, 2, 2, 1, 1, 0, 0, 1, 2, 1, 0, 3, 1, 2, 3, 2, 0, 2, 2, 3, 2, 3, 3, 1, 1, 3, 3, 1, 1, 3, 0, 3, 2, 0, 1, 3, 2, 1, 2, 1, 1, 3]</t>
  </si>
  <si>
    <t>Objective: 0.14734081401753651</t>
  </si>
  <si>
    <t>Availability: 0.9994516428543987</t>
  </si>
  <si>
    <t>Solution: [2, 3, 1, 1, 2, 2, 2, 3, 3, 1, 3, 0, 2, 0, 0, 1, 3, 2, 3, 3, 2, 3, 1, 1, 2, 2, 2, 1, 2, 3, 2, 2, 2, 1, 3, 0, 2, 1, 1, 3, 0, 2, 2, 1, 0, 1, 1, 3, 0, 2, 1, 3, 2, 1, 2, 0, 2, 2, 3, 2, 1, 3, 1, 1, 0, 1, 1, 3, 2, 2, 2, 3, 1, 2, 0, 3, 2, 2, 2, 3]</t>
  </si>
  <si>
    <t>Objective: 0.1473733540043749</t>
  </si>
  <si>
    <t>Availability: 0.9992876737180371</t>
  </si>
  <si>
    <t>Solution: [2, 1, 2, 3, 0, 0, 2, 1, 2, 1, 2, 1, 2, 2, 3, 2, 0, 0, 0, 0, 1, 1, 3, 2, 2, 1, 0, 0, 2, 2, 2, 1, 1, 1, 2, 2, 2, 3, 3, 2, 1, 1, 1, 3, 3, 1, 1, 3, 2, 1, 2, 2, 0, 3, 1, 0, 2, 2, 3, 3, 0, 1, 1, 1, 3, 3, 1, 1, 3, 0, 2, 3, 3, 1, 1, 3, 2, 1, 0, 1]</t>
  </si>
  <si>
    <t>Objective: 0.08467804231686571</t>
  </si>
  <si>
    <t>Availability: 0.9994516235661001</t>
  </si>
  <si>
    <t>Solution: [0, 1, 3, 3, 3, 2, 2, 2, 1, 3, 2, 3, 2, 1, 3, 2, 1, 1, 2, 1, 2, 0, 3, 0, 0, 1, 2, 2, 1, 3, 3, 3, 1, 1, 2, 3, 3, 3, 1, 2, 3, 3, 3, 2, 2, 1, 0, 1, 0, 2, 1, 3, 2, 3, 3, 3, 2, 1, 0, 2, 1, 0, 3, 3, 2, 2, 1, 1, 3, 2, 2, 2, 1, 2, 2, 0, 3, 0, 1, 1]</t>
  </si>
  <si>
    <t>Objective: 0.14666621011349634</t>
  </si>
  <si>
    <t xml:space="preserve">Time taken: 42.11528992652893 </t>
  </si>
  <si>
    <t xml:space="preserve">Time taken: 49.80300688743591 </t>
  </si>
  <si>
    <t xml:space="preserve">Time taken: 70.05383014678955 </t>
  </si>
  <si>
    <t xml:space="preserve">Time taken: 41.162848234176636 </t>
  </si>
  <si>
    <t xml:space="preserve">Time taken: 52.98352003097534 </t>
  </si>
  <si>
    <t xml:space="preserve">Time taken: 67.54098415374756 </t>
  </si>
  <si>
    <t xml:space="preserve">Time taken: 41.61640906333923 </t>
  </si>
  <si>
    <t xml:space="preserve">Time taken: 53.85943961143494 </t>
  </si>
  <si>
    <t xml:space="preserve">Time taken: 66.61575365066528 </t>
  </si>
  <si>
    <t xml:space="preserve">Time taken: 40.68673539161682 </t>
  </si>
  <si>
    <t xml:space="preserve">Time taken: 55.57713556289673 </t>
  </si>
  <si>
    <t xml:space="preserve">Time taken: 67.5793685913086 </t>
  </si>
  <si>
    <t xml:space="preserve">Time taken: 42.56687355041504 </t>
  </si>
  <si>
    <t xml:space="preserve">Time taken: 54.10425305366516 </t>
  </si>
  <si>
    <t xml:space="preserve">Time taken: 67.27903008460999 </t>
  </si>
  <si>
    <t xml:space="preserve">Time taken: 42.762943983078 </t>
  </si>
  <si>
    <t xml:space="preserve">Time taken: 52.88662648200989 </t>
  </si>
  <si>
    <t xml:space="preserve">Time taken: 69.56515741348267 </t>
  </si>
  <si>
    <t xml:space="preserve">Time taken: 41.34153652191162 </t>
  </si>
  <si>
    <t xml:space="preserve">Time taken: 57.38701343536377 </t>
  </si>
  <si>
    <t xml:space="preserve">Time taken: 70.96402549743652 </t>
  </si>
  <si>
    <t xml:space="preserve">Time taken: 42.22052311897278 </t>
  </si>
  <si>
    <t xml:space="preserve">Time taken: 50.576629638671875 </t>
  </si>
  <si>
    <t xml:space="preserve">Time taken: 67.5940420627594 </t>
  </si>
  <si>
    <t xml:space="preserve">Time taken: 39.74195313453674 </t>
  </si>
  <si>
    <t xml:space="preserve">Time taken: 51.0771267414093 </t>
  </si>
  <si>
    <t xml:space="preserve">Time taken: 66.9528796672821 </t>
  </si>
  <si>
    <t xml:space="preserve">Time taken: 42.32656955718994 </t>
  </si>
  <si>
    <t xml:space="preserve">Time taken: 54.88485908508301 </t>
  </si>
  <si>
    <t xml:space="preserve">Time taken: 68.15334272384644 </t>
  </si>
  <si>
    <t>Availability: 0.9999992606059493</t>
  </si>
  <si>
    <t>Solution: [1, 1, 3, 1, 3, 2, 2, 3, 2, 1, 1, 1, 1, 1, 3, 2, 2, 2, 3, 2]</t>
  </si>
  <si>
    <t>Objective: 0.3996803403389226</t>
  </si>
  <si>
    <t>Time taken: 11.61225438117981</t>
  </si>
  <si>
    <t>Availability: 0.9999992629183394</t>
  </si>
  <si>
    <t>Solution: [2, 1, 1, 3, 1, 2, 1, 3, 1, 3, 1, 1, 1, 3, 2, 2, 2, 2, 2, 3]</t>
  </si>
  <si>
    <t>Objective: 0.39968126529494546</t>
  </si>
  <si>
    <t>Time taken: 11.773947715759277</t>
  </si>
  <si>
    <t>Availability: 0.9994168989946743</t>
  </si>
  <si>
    <t>Solution: [1, 3, 3, 2, 2, 1, 1, 0, 2, 2, 3, 1, 3, 3, 0, 0, 3, 0, 1, 2]</t>
  </si>
  <si>
    <t>Objective: 0.1672952386860631</t>
  </si>
  <si>
    <t>Time taken: 8.987705707550049</t>
  </si>
  <si>
    <t>Availability: 0.999853672970595</t>
  </si>
  <si>
    <t>Solution: [3, 3, 1, 2, 1, 2, 3, 2, 1, 3, 2, 3, 2, 3, 0, 1, 2, 1, 1, 1]</t>
  </si>
  <si>
    <t>Objective: 0.3414452861971917</t>
  </si>
  <si>
    <t>Time taken: 9.03997802734375</t>
  </si>
  <si>
    <t>Availability: 0.9995625051888455</t>
  </si>
  <si>
    <t>Solution: [2, 3, 0, 3, 1, 2, 2, 2, 2, 2, 2, 0, 1, 3, 0, 2, 1, 1, 3, 1]</t>
  </si>
  <si>
    <t>Objective: 0.2255377163545206</t>
  </si>
  <si>
    <t>Time taken: 8.85611629486084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</si>
</sst>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Availability &amp; Carbon Footprint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'Optimal Weight'!$K$3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'Optimal Weight'!$L$1:$T$1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'Optimal Weight'!$L$3:$T$3</c:f>
              <c:numCache>
                <c:formatCode>General</c:formatCode>
                <c:ptCount val="9"/>
                <c:pt idx="0">
                  <c:v>11298.24</c:v>
                </c:pt>
                <c:pt idx="1">
                  <c:v>12457.44</c:v>
                </c:pt>
                <c:pt idx="2">
                  <c:v>13910.4</c:v>
                </c:pt>
                <c:pt idx="3">
                  <c:v>14677.92</c:v>
                </c:pt>
                <c:pt idx="4">
                  <c:v>15837.12</c:v>
                </c:pt>
                <c:pt idx="5">
                  <c:v>16130.88</c:v>
                </c:pt>
                <c:pt idx="6">
                  <c:v>16702.560000000001</c:v>
                </c:pt>
                <c:pt idx="7">
                  <c:v>16996.32</c:v>
                </c:pt>
                <c:pt idx="8">
                  <c:v>18155.52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9-4A38-8720-00A8F8D8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533632"/>
        <c:axId val="431545152"/>
      </c:barChart>
      <c:lineChart>
        <c:grouping val="standard"/>
        <c:varyColors val="0"/>
        <c:ser>
          <c:idx val="0"/>
          <c:order val="0"/>
          <c:tx>
            <c:strRef>
              <c:f>'Optimal Weight'!$K$2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'Optimal Weight'!$L$1:$T$1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'Optimal Weight'!$L$2:$T$2</c:f>
              <c:numCache>
                <c:formatCode>General</c:formatCode>
                <c:ptCount val="9"/>
                <c:pt idx="0">
                  <c:v>0.98346262913579197</c:v>
                </c:pt>
                <c:pt idx="1">
                  <c:v>0.98668181802479105</c:v>
                </c:pt>
                <c:pt idx="2">
                  <c:v>0.99430887222283104</c:v>
                </c:pt>
                <c:pt idx="3">
                  <c:v>0.99433173655058005</c:v>
                </c:pt>
                <c:pt idx="4">
                  <c:v>0.99651292526743096</c:v>
                </c:pt>
                <c:pt idx="5">
                  <c:v>0.996547159250596</c:v>
                </c:pt>
                <c:pt idx="6">
                  <c:v>0.997643564591011</c:v>
                </c:pt>
                <c:pt idx="7">
                  <c:v>0.99767790403065404</c:v>
                </c:pt>
                <c:pt idx="8">
                  <c:v>0.99877500751459602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59-4A38-8720-00A8F8D8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42752"/>
        <c:axId val="431542272"/>
      </c:lineChart>
      <c:catAx>
        <c:axId val="4315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1545152"/>
        <c:crosses val="autoZero"/>
        <c:auto val="1"/>
        <c:lblAlgn val="ctr"/>
        <c:lblOffset val="100"/>
        <c:noMultiLvlLbl val="0"/>
      </c:catAx>
      <c:valAx>
        <c:axId val="431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Footprint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1533632"/>
        <c:crosses val="autoZero"/>
        <c:crossBetween val="between"/>
      </c:valAx>
      <c:valAx>
        <c:axId val="43154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1542752"/>
        <c:crosses val="max"/>
        <c:crossBetween val="between"/>
      </c:valAx>
      <c:catAx>
        <c:axId val="4315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5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 of different placement schemes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Placement'!$L$1</c:f>
              <c:strCache>
                <c:ptCount val="1"/>
                <c:pt idx="0">
                  <c:v>Availability 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'Optimal Placement'!$K$2:$K$4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'Optimal Placement'!$L$2:$L$4</c:f>
              <c:numCache>
                <c:formatCode>General</c:formatCode>
                <c:ptCount val="3"/>
                <c:pt idx="0">
                  <c:v>0.96052347410307304</c:v>
                </c:pt>
                <c:pt idx="1">
                  <c:v>0.96048142591256502</c:v>
                </c:pt>
                <c:pt idx="2">
                  <c:v>0.96040918319743296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0-4DB8-8A7A-4723E8ABB6C1}"/>
            </c:ext>
          </c:extLst>
        </c:ser>
        <c:ser>
          <c:idx val="1"/>
          <c:order val="1"/>
          <c:tx>
            <c:strRef>
              <c:f>'Optimal Placement'!$M$1</c:f>
              <c:strCache>
                <c:ptCount val="1"/>
                <c:pt idx="0">
                  <c:v>Tradeoff aware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'Optimal Placement'!$K$2:$K$4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'Optimal Placement'!$M$2:$M$4</c:f>
              <c:numCache>
                <c:formatCode>General</c:formatCode>
                <c:ptCount val="3"/>
                <c:pt idx="0">
                  <c:v>0.95942006920628098</c:v>
                </c:pt>
                <c:pt idx="1">
                  <c:v>0.95904020822939895</c:v>
                </c:pt>
                <c:pt idx="2">
                  <c:v>0.95878649556847995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0-4DB8-8A7A-4723E8ABB6C1}"/>
            </c:ext>
          </c:extLst>
        </c:ser>
        <c:ser>
          <c:idx val="2"/>
          <c:order val="2"/>
          <c:tx>
            <c:strRef>
              <c:f>'Optimal Placement'!$N$1</c:f>
              <c:strCache>
                <c:ptCount val="1"/>
                <c:pt idx="0">
                  <c:v>Carbon 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'Optimal Placement'!$K$2:$K$4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'Optimal Placement'!$N$2:$N$4</c:f>
              <c:numCache>
                <c:formatCode>General</c:formatCode>
                <c:ptCount val="3"/>
                <c:pt idx="0">
                  <c:v>0.92320842361543798</c:v>
                </c:pt>
                <c:pt idx="1">
                  <c:v>0.92406050145103003</c:v>
                </c:pt>
                <c:pt idx="2">
                  <c:v>0.92485119282063499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0-4DB8-8A7A-4723E8A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4640"/>
        <c:axId val="99215120"/>
      </c:barChart>
      <c:catAx>
        <c:axId val="992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215120"/>
        <c:crosses val="autoZero"/>
        <c:auto val="1"/>
        <c:lblAlgn val="ctr"/>
        <c:lblOffset val="100"/>
        <c:noMultiLvlLbl val="0"/>
      </c:catAx>
      <c:valAx>
        <c:axId val="99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2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Carbon Footprint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different placement schemes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Placement'!$L$18</c:f>
              <c:strCache>
                <c:ptCount val="1"/>
                <c:pt idx="0">
                  <c:v>Availability 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'Optimal Placement'!$K$19:$K$21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'Optimal Placement'!$L$19:$L$21</c:f>
              <c:numCache>
                <c:formatCode>General</c:formatCode>
                <c:ptCount val="3"/>
                <c:pt idx="0">
                  <c:v>4859.28</c:v>
                </c:pt>
                <c:pt idx="1">
                  <c:v>9288</c:v>
                </c:pt>
                <c:pt idx="2">
                  <c:v>18568.8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C-4F7F-9CE2-7B941249485D}"/>
            </c:ext>
          </c:extLst>
        </c:ser>
        <c:ser>
          <c:idx val="1"/>
          <c:order val="1"/>
          <c:tx>
            <c:strRef>
              <c:f>'Optimal Placement'!$M$18</c:f>
              <c:strCache>
                <c:ptCount val="1"/>
                <c:pt idx="0">
                  <c:v>Tradeoff aware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'Optimal Placement'!$K$19:$K$21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'Optimal Placement'!$M$19:$M$21</c:f>
              <c:numCache>
                <c:formatCode>General</c:formatCode>
                <c:ptCount val="3"/>
                <c:pt idx="0">
                  <c:v>3085.92</c:v>
                </c:pt>
                <c:pt idx="1">
                  <c:v>5796</c:v>
                </c:pt>
                <c:pt idx="2">
                  <c:v>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C-4F7F-9CE2-7B941249485D}"/>
            </c:ext>
          </c:extLst>
        </c:ser>
        <c:ser>
          <c:idx val="2"/>
          <c:order val="2"/>
          <c:tx>
            <c:strRef>
              <c:f>'Optimal Placement'!$N$18</c:f>
              <c:strCache>
                <c:ptCount val="1"/>
                <c:pt idx="0">
                  <c:v>Carbon 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'Optimal Placement'!$K$19:$K$21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'Optimal Placement'!$N$19:$N$21</c:f>
              <c:numCache>
                <c:formatCode>General</c:formatCode>
                <c:ptCount val="3"/>
                <c:pt idx="0">
                  <c:v>3085.92</c:v>
                </c:pt>
                <c:pt idx="1">
                  <c:v>5796</c:v>
                </c:pt>
                <c:pt idx="2">
                  <c:v>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C-4F7F-9CE2-7B941249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73888"/>
        <c:axId val="146675808"/>
      </c:barChart>
      <c:catAx>
        <c:axId val="14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675808"/>
        <c:crosses val="autoZero"/>
        <c:auto val="1"/>
        <c:lblAlgn val="ctr"/>
        <c:lblOffset val="100"/>
        <c:noMultiLvlLbl val="0"/>
      </c:catAx>
      <c:valAx>
        <c:axId val="146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Footprint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6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Availability of different redundancy schemes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'Redundancy Algorithms'!$K$66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Algorithms'!$O$66:$Q$66</c:f>
                <c:numCache>
                  <c:formatCode>General</c:formatCode>
                  <c:ptCount val="3"/>
                  <c:pt idx="0">
                    <c:v>1.5686380558949095E-4</c:v>
                  </c:pt>
                  <c:pt idx="1">
                    <c:v>1.5084736360191213E-4</c:v>
                  </c:pt>
                  <c:pt idx="2">
                    <c:v>1.2815924440615453E-4</c:v>
                  </c:pt>
                </c:numCache>
              </c:numRef>
            </c:plus>
            <c:minus>
              <c:numRef>
                <c:f>'Redundancy Algorithms'!$O$66:$Q$66</c:f>
                <c:numCache>
                  <c:formatCode>General</c:formatCode>
                  <c:ptCount val="3"/>
                  <c:pt idx="0">
                    <c:v>1.5686380558949095E-4</c:v>
                  </c:pt>
                  <c:pt idx="1">
                    <c:v>1.5084736360191213E-4</c:v>
                  </c:pt>
                  <c:pt idx="2">
                    <c:v>1.2815924440615453E-4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Algorithms'!$L$65:$N$65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Algorithms'!$L$66:$N$66</c:f>
              <c:numCache>
                <c:formatCode>General</c:formatCode>
                <c:ptCount val="3"/>
                <c:pt idx="0">
                  <c:v>0.99973727123985567</c:v>
                </c:pt>
                <c:pt idx="1">
                  <c:v>0.99940272430132959</c:v>
                </c:pt>
                <c:pt idx="2">
                  <c:v>0.99924692121255165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818-9A2D-7528CEEDB068}"/>
            </c:ext>
          </c:extLst>
        </c:ser>
        <c:ser>
          <c:idx val="1"/>
          <c:order val="1"/>
          <c:tx>
            <c:strRef>
              <c:f>'Redundancy Algorithms'!$K$67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Algorithms'!$O$67:$Q$67</c:f>
                <c:numCache>
                  <c:formatCode>General</c:formatCode>
                  <c:ptCount val="3"/>
                  <c:pt idx="0">
                    <c:v>4.437416759832143E-5</c:v>
                  </c:pt>
                  <c:pt idx="1">
                    <c:v>6.3581714555700349E-5</c:v>
                  </c:pt>
                  <c:pt idx="2">
                    <c:v>6.6626813943460953E-5</c:v>
                  </c:pt>
                </c:numCache>
              </c:numRef>
            </c:plus>
            <c:minus>
              <c:numRef>
                <c:f>'Redundancy Algorithms'!$O$67:$Q$67</c:f>
                <c:numCache>
                  <c:formatCode>General</c:formatCode>
                  <c:ptCount val="3"/>
                  <c:pt idx="0">
                    <c:v>4.437416759832143E-5</c:v>
                  </c:pt>
                  <c:pt idx="1">
                    <c:v>6.3581714555700349E-5</c:v>
                  </c:pt>
                  <c:pt idx="2">
                    <c:v>6.6626813943460953E-5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Algorithms'!$L$65:$N$65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Algorithms'!$L$67:$N$67</c:f>
              <c:numCache>
                <c:formatCode>General</c:formatCode>
                <c:ptCount val="3"/>
                <c:pt idx="0">
                  <c:v>0.99998445730885999</c:v>
                </c:pt>
                <c:pt idx="1">
                  <c:v>0.99991757734674225</c:v>
                </c:pt>
                <c:pt idx="2">
                  <c:v>0.99987437701155546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4818-9A2D-7528CEEDB068}"/>
            </c:ext>
          </c:extLst>
        </c:ser>
        <c:ser>
          <c:idx val="2"/>
          <c:order val="2"/>
          <c:tx>
            <c:strRef>
              <c:f>'Redundancy Algorithms'!$K$68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Algorithms'!$O$68:$Q$68</c:f>
                <c:numCache>
                  <c:formatCode>General</c:formatCode>
                  <c:ptCount val="3"/>
                  <c:pt idx="0">
                    <c:v>1.3804958749698531E-4</c:v>
                  </c:pt>
                  <c:pt idx="1">
                    <c:v>9.1456304952740889E-5</c:v>
                  </c:pt>
                  <c:pt idx="2">
                    <c:v>8.8232527941008E-5</c:v>
                  </c:pt>
                </c:numCache>
              </c:numRef>
            </c:plus>
            <c:minus>
              <c:numRef>
                <c:f>'Redundancy Algorithms'!$O$68:$Q$68</c:f>
                <c:numCache>
                  <c:formatCode>General</c:formatCode>
                  <c:ptCount val="3"/>
                  <c:pt idx="0">
                    <c:v>1.3804958749698531E-4</c:v>
                  </c:pt>
                  <c:pt idx="1">
                    <c:v>9.1456304952740889E-5</c:v>
                  </c:pt>
                  <c:pt idx="2">
                    <c:v>8.8232527941008E-5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Algorithms'!$L$65:$N$65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Algorithms'!$L$68:$N$68</c:f>
              <c:numCache>
                <c:formatCode>General</c:formatCode>
                <c:ptCount val="3"/>
                <c:pt idx="0">
                  <c:v>0.99981654032518763</c:v>
                </c:pt>
                <c:pt idx="1">
                  <c:v>0.99962108247976889</c:v>
                </c:pt>
                <c:pt idx="2">
                  <c:v>0.99939688841461793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1-4818-9A2D-7528CEED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800351"/>
        <c:axId val="1620801791"/>
      </c:barChart>
      <c:catAx>
        <c:axId val="162080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20801791"/>
        <c:crosses val="autoZero"/>
        <c:auto val="1"/>
        <c:lblAlgn val="ctr"/>
        <c:lblOffset val="100"/>
        <c:noMultiLvlLbl val="0"/>
      </c:catAx>
      <c:valAx>
        <c:axId val="16208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208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Carbon Footprint (kgCO2)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'Redundancy Algorithms'!$K$82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Algorithms'!$O$82:$Q$82</c:f>
                <c:numCache>
                  <c:formatCode>General</c:formatCode>
                  <c:ptCount val="3"/>
                  <c:pt idx="0">
                    <c:v>498.16189908101342</c:v>
                  </c:pt>
                  <c:pt idx="1">
                    <c:v>571.15750430156231</c:v>
                  </c:pt>
                  <c:pt idx="2">
                    <c:v>1299.9826539150436</c:v>
                  </c:pt>
                </c:numCache>
              </c:numRef>
            </c:plus>
            <c:minus>
              <c:numRef>
                <c:f>'Redundancy Algorithms'!$O$82:$Q$82</c:f>
                <c:numCache>
                  <c:formatCode>General</c:formatCode>
                  <c:ptCount val="3"/>
                  <c:pt idx="0">
                    <c:v>498.16189908101342</c:v>
                  </c:pt>
                  <c:pt idx="1">
                    <c:v>571.15750430156231</c:v>
                  </c:pt>
                  <c:pt idx="2">
                    <c:v>1299.9826539150436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Algorithms'!$L$81:$N$81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Algorithms'!$L$82:$N$82</c:f>
              <c:numCache>
                <c:formatCode>General</c:formatCode>
                <c:ptCount val="3"/>
                <c:pt idx="0">
                  <c:v>10141.487999999948</c:v>
                </c:pt>
                <c:pt idx="1">
                  <c:v>18049.919999999915</c:v>
                </c:pt>
                <c:pt idx="2">
                  <c:v>35303.520000000004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A-42BB-99D9-7268C21A0C30}"/>
            </c:ext>
          </c:extLst>
        </c:ser>
        <c:ser>
          <c:idx val="1"/>
          <c:order val="1"/>
          <c:tx>
            <c:strRef>
              <c:f>'Redundancy Algorithms'!$K$83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Algorithms'!$O$83:$Q$83</c:f>
                <c:numCache>
                  <c:formatCode>General</c:formatCode>
                  <c:ptCount val="3"/>
                  <c:pt idx="0">
                    <c:v>175.49881804726681</c:v>
                  </c:pt>
                  <c:pt idx="1">
                    <c:v>858.46454780614374</c:v>
                  </c:pt>
                  <c:pt idx="2">
                    <c:v>1589.7848166541276</c:v>
                  </c:pt>
                </c:numCache>
              </c:numRef>
            </c:plus>
            <c:minus>
              <c:numRef>
                <c:f>'Redundancy Algorithms'!$O$83:$Q$83</c:f>
                <c:numCache>
                  <c:formatCode>General</c:formatCode>
                  <c:ptCount val="3"/>
                  <c:pt idx="0">
                    <c:v>175.49881804726681</c:v>
                  </c:pt>
                  <c:pt idx="1">
                    <c:v>858.46454780614374</c:v>
                  </c:pt>
                  <c:pt idx="2">
                    <c:v>1589.7848166541276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Algorithms'!$L$81:$N$81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Algorithms'!$L$83:$N$83</c:f>
              <c:numCache>
                <c:formatCode>General</c:formatCode>
                <c:ptCount val="3"/>
                <c:pt idx="0">
                  <c:v>9928.1279999999442</c:v>
                </c:pt>
                <c:pt idx="1">
                  <c:v>20099.519999999982</c:v>
                </c:pt>
                <c:pt idx="2">
                  <c:v>40025.495999999999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A-42BB-99D9-7268C21A0C30}"/>
            </c:ext>
          </c:extLst>
        </c:ser>
        <c:ser>
          <c:idx val="2"/>
          <c:order val="2"/>
          <c:tx>
            <c:strRef>
              <c:f>'Redundancy Algorithms'!$K$84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Algorithms'!$O$84:$Q$84</c:f>
                <c:numCache>
                  <c:formatCode>General</c:formatCode>
                  <c:ptCount val="3"/>
                  <c:pt idx="0">
                    <c:v>879.98355097353988</c:v>
                  </c:pt>
                  <c:pt idx="1">
                    <c:v>1035.3111056605364</c:v>
                  </c:pt>
                  <c:pt idx="2">
                    <c:v>1340.6310420753352</c:v>
                  </c:pt>
                </c:numCache>
              </c:numRef>
            </c:plus>
            <c:minus>
              <c:numRef>
                <c:f>'Redundancy Algorithms'!$O$84:$Q$84</c:f>
                <c:numCache>
                  <c:formatCode>General</c:formatCode>
                  <c:ptCount val="3"/>
                  <c:pt idx="0">
                    <c:v>879.98355097353988</c:v>
                  </c:pt>
                  <c:pt idx="1">
                    <c:v>1035.3111056605364</c:v>
                  </c:pt>
                  <c:pt idx="2">
                    <c:v>1340.6310420753352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Algorithms'!$L$81:$N$81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Algorithms'!$L$84:$N$84</c:f>
              <c:numCache>
                <c:formatCode>General</c:formatCode>
                <c:ptCount val="3"/>
                <c:pt idx="0">
                  <c:v>10278.575999999959</c:v>
                </c:pt>
                <c:pt idx="1">
                  <c:v>18950.90399999994</c:v>
                </c:pt>
                <c:pt idx="2">
                  <c:v>36227.351999999999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A-42BB-99D9-7268C21A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393375"/>
        <c:axId val="1524395295"/>
      </c:barChart>
      <c:catAx>
        <c:axId val="152439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4395295"/>
        <c:crosses val="autoZero"/>
        <c:auto val="1"/>
        <c:lblAlgn val="ctr"/>
        <c:lblOffset val="100"/>
        <c:noMultiLvlLbl val="0"/>
      </c:catAx>
      <c:valAx>
        <c:axId val="15243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Carbon Footprint (kgCO2)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43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'Redundancy Algorithms'!$K$98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Algorithms'!$O$98:$Q$98</c:f>
                <c:numCache>
                  <c:formatCode>General</c:formatCode>
                  <c:ptCount val="3"/>
                  <c:pt idx="0">
                    <c:v>6.390618123468184</c:v>
                  </c:pt>
                  <c:pt idx="1">
                    <c:v>6.4992307237087692</c:v>
                  </c:pt>
                  <c:pt idx="2">
                    <c:v>15.127458477880548</c:v>
                  </c:pt>
                </c:numCache>
              </c:numRef>
            </c:plus>
            <c:minus>
              <c:numRef>
                <c:f>'Redundancy Algorithms'!$O$98:$Q$98</c:f>
                <c:numCache>
                  <c:formatCode>General</c:formatCode>
                  <c:ptCount val="3"/>
                  <c:pt idx="0">
                    <c:v>6.390618123468184</c:v>
                  </c:pt>
                  <c:pt idx="1">
                    <c:v>6.4992307237087692</c:v>
                  </c:pt>
                  <c:pt idx="2">
                    <c:v>15.127458477880548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Algorithms'!$L$97:$N$97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Algorithms'!$L$98:$N$98</c:f>
              <c:numCache>
                <c:formatCode>General</c:formatCode>
                <c:ptCount val="3"/>
                <c:pt idx="0">
                  <c:v>114.6</c:v>
                </c:pt>
                <c:pt idx="1">
                  <c:v>211.6</c:v>
                </c:pt>
                <c:pt idx="2">
                  <c:v>415.4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E-42D2-BD9B-77533ABC5211}"/>
            </c:ext>
          </c:extLst>
        </c:ser>
        <c:ser>
          <c:idx val="1"/>
          <c:order val="1"/>
          <c:tx>
            <c:strRef>
              <c:f>'Redundancy Algorithms'!$K$99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Algorithms'!$O$99:$Q$99</c:f>
                <c:numCache>
                  <c:formatCode>General</c:formatCode>
                  <c:ptCount val="3"/>
                  <c:pt idx="0">
                    <c:v>3.0724582991474438</c:v>
                  </c:pt>
                  <c:pt idx="1">
                    <c:v>9.6</c:v>
                  </c:pt>
                  <c:pt idx="2">
                    <c:v>18.551549800488367</c:v>
                  </c:pt>
                </c:numCache>
              </c:numRef>
            </c:plus>
            <c:minus>
              <c:numRef>
                <c:f>'Redundancy Algorithms'!$O$99:$Q$99</c:f>
                <c:numCache>
                  <c:formatCode>General</c:formatCode>
                  <c:ptCount val="3"/>
                  <c:pt idx="0">
                    <c:v>3.0724582991474438</c:v>
                  </c:pt>
                  <c:pt idx="1">
                    <c:v>9.6</c:v>
                  </c:pt>
                  <c:pt idx="2">
                    <c:v>18.551549800488367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Algorithms'!$L$97:$N$97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Algorithms'!$L$99:$N$99</c:f>
              <c:numCache>
                <c:formatCode>General</c:formatCode>
                <c:ptCount val="3"/>
                <c:pt idx="0">
                  <c:v>112.4</c:v>
                </c:pt>
                <c:pt idx="1">
                  <c:v>235.2</c:v>
                </c:pt>
                <c:pt idx="2">
                  <c:v>471.2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E-42D2-BD9B-77533ABC5211}"/>
            </c:ext>
          </c:extLst>
        </c:ser>
        <c:ser>
          <c:idx val="2"/>
          <c:order val="2"/>
          <c:tx>
            <c:strRef>
              <c:f>'Redundancy Algorithms'!$K$100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Algorithms'!$O$100:$Q$100</c:f>
                <c:numCache>
                  <c:formatCode>General</c:formatCode>
                  <c:ptCount val="3"/>
                  <c:pt idx="0">
                    <c:v>9.6850400102426004</c:v>
                  </c:pt>
                  <c:pt idx="1">
                    <c:v>12.425779653607254</c:v>
                  </c:pt>
                  <c:pt idx="2">
                    <c:v>15.632018423735305</c:v>
                  </c:pt>
                </c:numCache>
              </c:numRef>
            </c:plus>
            <c:minus>
              <c:numRef>
                <c:f>'Redundancy Algorithms'!$O$100:$Q$100</c:f>
                <c:numCache>
                  <c:formatCode>General</c:formatCode>
                  <c:ptCount val="3"/>
                  <c:pt idx="0">
                    <c:v>9.6850400102426004</c:v>
                  </c:pt>
                  <c:pt idx="1">
                    <c:v>12.425779653607254</c:v>
                  </c:pt>
                  <c:pt idx="2">
                    <c:v>15.632018423735305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Algorithms'!$L$97:$N$97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Algorithms'!$L$100:$N$100</c:f>
              <c:numCache>
                <c:formatCode>General</c:formatCode>
                <c:ptCount val="3"/>
                <c:pt idx="0">
                  <c:v>117</c:v>
                </c:pt>
                <c:pt idx="1">
                  <c:v>222</c:v>
                </c:pt>
                <c:pt idx="2">
                  <c:v>426.2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E-42D2-BD9B-77533ABC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3631"/>
        <c:axId val="51715071"/>
      </c:barChart>
      <c:catAx>
        <c:axId val="5171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715071"/>
        <c:crosses val="autoZero"/>
        <c:auto val="1"/>
        <c:lblAlgn val="ctr"/>
        <c:lblOffset val="100"/>
        <c:noMultiLvlLbl val="0"/>
      </c:catAx>
      <c:valAx>
        <c:axId val="517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7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'Redundancy Algorithms'!$K$114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Algorithms'!$O$114:$Q$114</c:f>
                <c:numCache>
                  <c:formatCode>General</c:formatCode>
                  <c:ptCount val="3"/>
                  <c:pt idx="0">
                    <c:v>0.48550998713648452</c:v>
                  </c:pt>
                  <c:pt idx="1">
                    <c:v>0.45195249104214408</c:v>
                  </c:pt>
                  <c:pt idx="2">
                    <c:v>0.89336341108040895</c:v>
                  </c:pt>
                </c:numCache>
              </c:numRef>
            </c:plus>
            <c:minus>
              <c:numRef>
                <c:f>'Redundancy Algorithms'!$O$114:$Q$114</c:f>
                <c:numCache>
                  <c:formatCode>General</c:formatCode>
                  <c:ptCount val="3"/>
                  <c:pt idx="0">
                    <c:v>0.48550998713648452</c:v>
                  </c:pt>
                  <c:pt idx="1">
                    <c:v>0.45195249104214408</c:v>
                  </c:pt>
                  <c:pt idx="2">
                    <c:v>0.89336341108040895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Algorithms'!$L$113:$N$113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Algorithms'!$L$114:$N$114</c:f>
              <c:numCache>
                <c:formatCode>General</c:formatCode>
                <c:ptCount val="3"/>
                <c:pt idx="0">
                  <c:v>8.9777897834777729</c:v>
                </c:pt>
                <c:pt idx="1">
                  <c:v>19.273341989517167</c:v>
                </c:pt>
                <c:pt idx="2">
                  <c:v>41.654168248176539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405A-AE81-484FD9C538E7}"/>
            </c:ext>
          </c:extLst>
        </c:ser>
        <c:ser>
          <c:idx val="1"/>
          <c:order val="1"/>
          <c:tx>
            <c:strRef>
              <c:f>'Redundancy Algorithms'!$K$115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Algorithms'!$O$115:$Q$115</c:f>
                <c:numCache>
                  <c:formatCode>General</c:formatCode>
                  <c:ptCount val="3"/>
                  <c:pt idx="0">
                    <c:v>0.54617685858636922</c:v>
                  </c:pt>
                  <c:pt idx="1">
                    <c:v>1.5725101261045222</c:v>
                  </c:pt>
                  <c:pt idx="2">
                    <c:v>2.2409051691141229</c:v>
                  </c:pt>
                </c:numCache>
              </c:numRef>
            </c:plus>
            <c:minus>
              <c:numRef>
                <c:f>'Redundancy Algorithms'!$O$115:$Q$115</c:f>
                <c:numCache>
                  <c:formatCode>General</c:formatCode>
                  <c:ptCount val="3"/>
                  <c:pt idx="0">
                    <c:v>0.54617685858636922</c:v>
                  </c:pt>
                  <c:pt idx="1">
                    <c:v>1.5725101261045222</c:v>
                  </c:pt>
                  <c:pt idx="2">
                    <c:v>2.2409051691141229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Algorithms'!$L$113:$N$113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Algorithms'!$L$115:$N$115</c:f>
              <c:numCache>
                <c:formatCode>General</c:formatCode>
                <c:ptCount val="3"/>
                <c:pt idx="0">
                  <c:v>11.706440639495812</c:v>
                </c:pt>
                <c:pt idx="1">
                  <c:v>26.216446280479374</c:v>
                </c:pt>
                <c:pt idx="2">
                  <c:v>53.313961052894555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0-405A-AE81-484FD9C538E7}"/>
            </c:ext>
          </c:extLst>
        </c:ser>
        <c:ser>
          <c:idx val="2"/>
          <c:order val="2"/>
          <c:tx>
            <c:strRef>
              <c:f>'Redundancy Algorithms'!$K$116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Algorithms'!$O$116:$Q$116</c:f>
                <c:numCache>
                  <c:formatCode>General</c:formatCode>
                  <c:ptCount val="3"/>
                  <c:pt idx="0">
                    <c:v>0.84876594111645154</c:v>
                  </c:pt>
                  <c:pt idx="1">
                    <c:v>1.1761296768393188</c:v>
                  </c:pt>
                  <c:pt idx="2">
                    <c:v>1.3796177439803794</c:v>
                  </c:pt>
                </c:numCache>
              </c:numRef>
            </c:plus>
            <c:minus>
              <c:numRef>
                <c:f>'Redundancy Algorithms'!$O$116:$Q$116</c:f>
                <c:numCache>
                  <c:formatCode>General</c:formatCode>
                  <c:ptCount val="3"/>
                  <c:pt idx="0">
                    <c:v>0.84876594111645154</c:v>
                  </c:pt>
                  <c:pt idx="1">
                    <c:v>1.1761296768393188</c:v>
                  </c:pt>
                  <c:pt idx="2">
                    <c:v>1.3796177439803794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Algorithms'!$L$113:$N$113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Algorithms'!$L$116:$N$116</c:f>
              <c:numCache>
                <c:formatCode>General</c:formatCode>
                <c:ptCount val="3"/>
                <c:pt idx="0">
                  <c:v>16.953638315200752</c:v>
                </c:pt>
                <c:pt idx="1">
                  <c:v>33.823495793342559</c:v>
                </c:pt>
                <c:pt idx="2">
                  <c:v>68.229841399192765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0-405A-AE81-484FD9C5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109983"/>
        <c:axId val="2064110463"/>
      </c:barChart>
      <c:catAx>
        <c:axId val="206410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64110463"/>
        <c:crosses val="autoZero"/>
        <c:auto val="1"/>
        <c:lblAlgn val="ctr"/>
        <c:lblOffset val="100"/>
        <c:noMultiLvlLbl val="0"/>
      </c:catAx>
      <c:valAx>
        <c:axId val="2064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641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redundant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'Redundancy Algorithms'!$K$130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Algorithms'!$O$130:$Q$130</c:f>
                <c:numCache>
                  <c:formatCode>General</c:formatCode>
                  <c:ptCount val="3"/>
                  <c:pt idx="0">
                    <c:v>3.195309061734092</c:v>
                  </c:pt>
                  <c:pt idx="1">
                    <c:v>3.2496153618543846</c:v>
                  </c:pt>
                  <c:pt idx="2">
                    <c:v>7.5637292389402742</c:v>
                  </c:pt>
                </c:numCache>
              </c:numRef>
            </c:plus>
            <c:minus>
              <c:numRef>
                <c:f>'Redundancy Algorithms'!$O$130:$Q$130</c:f>
                <c:numCache>
                  <c:formatCode>General</c:formatCode>
                  <c:ptCount val="3"/>
                  <c:pt idx="0">
                    <c:v>3.195309061734092</c:v>
                  </c:pt>
                  <c:pt idx="1">
                    <c:v>3.2496153618543846</c:v>
                  </c:pt>
                  <c:pt idx="2">
                    <c:v>7.5637292389402742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Algorithms'!$L$129:$N$129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Algorithms'!$L$130:$N$130</c:f>
              <c:numCache>
                <c:formatCode>General</c:formatCode>
                <c:ptCount val="3"/>
                <c:pt idx="0">
                  <c:v>57.3</c:v>
                </c:pt>
                <c:pt idx="1">
                  <c:v>105.8</c:v>
                </c:pt>
                <c:pt idx="2">
                  <c:v>207.7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2-4356-A6A0-D9E5035CF9C5}"/>
            </c:ext>
          </c:extLst>
        </c:ser>
        <c:ser>
          <c:idx val="1"/>
          <c:order val="1"/>
          <c:tx>
            <c:strRef>
              <c:f>'Redundancy Algorithms'!$K$131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Algorithms'!$O$131:$Q$131</c:f>
                <c:numCache>
                  <c:formatCode>General</c:formatCode>
                  <c:ptCount val="3"/>
                  <c:pt idx="0">
                    <c:v>1.5362291495737219</c:v>
                  </c:pt>
                  <c:pt idx="1">
                    <c:v>4.8</c:v>
                  </c:pt>
                  <c:pt idx="2">
                    <c:v>9.2757749002441834</c:v>
                  </c:pt>
                </c:numCache>
              </c:numRef>
            </c:plus>
            <c:minus>
              <c:numRef>
                <c:f>'Redundancy Algorithms'!$O$131:$Q$131</c:f>
                <c:numCache>
                  <c:formatCode>General</c:formatCode>
                  <c:ptCount val="3"/>
                  <c:pt idx="0">
                    <c:v>1.5362291495737219</c:v>
                  </c:pt>
                  <c:pt idx="1">
                    <c:v>4.8</c:v>
                  </c:pt>
                  <c:pt idx="2">
                    <c:v>9.2757749002441834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Algorithms'!$L$129:$N$129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Algorithms'!$L$131:$N$131</c:f>
              <c:numCache>
                <c:formatCode>General</c:formatCode>
                <c:ptCount val="3"/>
                <c:pt idx="0">
                  <c:v>56.2</c:v>
                </c:pt>
                <c:pt idx="1">
                  <c:v>117.6</c:v>
                </c:pt>
                <c:pt idx="2">
                  <c:v>235.6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2-4356-A6A0-D9E5035CF9C5}"/>
            </c:ext>
          </c:extLst>
        </c:ser>
        <c:ser>
          <c:idx val="2"/>
          <c:order val="2"/>
          <c:tx>
            <c:strRef>
              <c:f>'Redundancy Algorithms'!$K$132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'Redundancy Algorithms'!$O$132:$Q$132</c:f>
                <c:numCache>
                  <c:formatCode>General</c:formatCode>
                  <c:ptCount val="3"/>
                  <c:pt idx="0">
                    <c:v>4.8425200051213002</c:v>
                  </c:pt>
                  <c:pt idx="1">
                    <c:v>6.212889826803627</c:v>
                  </c:pt>
                  <c:pt idx="2">
                    <c:v>7.8160092118676525</c:v>
                  </c:pt>
                </c:numCache>
              </c:numRef>
            </c:plus>
            <c:minus>
              <c:numRef>
                <c:f>'Redundancy Algorithms'!$O$132:$Q$132</c:f>
                <c:numCache>
                  <c:formatCode>General</c:formatCode>
                  <c:ptCount val="3"/>
                  <c:pt idx="0">
                    <c:v>4.8425200051213002</c:v>
                  </c:pt>
                  <c:pt idx="1">
                    <c:v>6.212889826803627</c:v>
                  </c:pt>
                  <c:pt idx="2">
                    <c:v>7.8160092118676525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'Redundancy Algorithms'!$L$129:$N$129</c:f>
              <c:strCache>
                <c:ptCount val="3"/>
                <c:pt idx="0">
                  <c:v>5 SFCs</c:v>
                </c:pt>
                <c:pt idx="1">
                  <c:v>10 SFCs</c:v>
                </c:pt>
                <c:pt idx="2">
                  <c:v>20 SFCs</c:v>
                </c:pt>
              </c:strCache>
            </c:strRef>
          </c:cat>
          <c:val>
            <c:numRef>
              <c:f>'Redundancy Algorithms'!$L$132:$N$132</c:f>
              <c:numCache>
                <c:formatCode>General</c:formatCode>
                <c:ptCount val="3"/>
                <c:pt idx="0">
                  <c:v>58.5</c:v>
                </c:pt>
                <c:pt idx="1">
                  <c:v>111</c:v>
                </c:pt>
                <c:pt idx="2">
                  <c:v>213.1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2-4356-A6A0-D9E5035C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495"/>
        <c:axId val="14393295"/>
      </c:barChart>
      <c:catAx>
        <c:axId val="1440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3295"/>
        <c:crosses val="autoZero"/>
        <c:auto val="1"/>
        <c:lblAlgn val="ctr"/>
        <c:lblOffset val="100"/>
        <c:noMultiLvlLbl val="0"/>
      </c:catAx>
      <c:valAx>
        <c:axId val="143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redundant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0</xdr:row>
      <xdr:rowOff>3810</xdr:rowOff>
    </xdr:from>
    <xdr:to>
      <xdr:col>28</xdr:col>
      <xdr:colOff>312420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64A1B-A803-2543-9E46-A03FF71F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23</xdr:col>
      <xdr:colOff>274320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3804EF-90F2-3E94-F7BF-FC73F366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179070</xdr:rowOff>
    </xdr:from>
    <xdr:to>
      <xdr:col>23</xdr:col>
      <xdr:colOff>274320</xdr:colOff>
      <xdr:row>30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11D65E-CEFA-AD12-7B45-8C41D6E4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815340</xdr:colOff>
      <xdr:row>62</xdr:row>
      <xdr:rowOff>179070</xdr:rowOff>
    </xdr:from>
    <xdr:to>
      <xdr:col>24</xdr:col>
      <xdr:colOff>266700</xdr:colOff>
      <xdr:row>77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661D3-B81F-B3E9-35DB-24D5B12C3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79</xdr:row>
      <xdr:rowOff>11430</xdr:rowOff>
    </xdr:from>
    <xdr:to>
      <xdr:col>24</xdr:col>
      <xdr:colOff>281940</xdr:colOff>
      <xdr:row>94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73B8A-0B1D-B8D9-7A20-946A9C00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94</xdr:row>
      <xdr:rowOff>163830</xdr:rowOff>
    </xdr:from>
    <xdr:to>
      <xdr:col>24</xdr:col>
      <xdr:colOff>274320</xdr:colOff>
      <xdr:row>109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DBC87-45D3-7470-FF07-DF9F8226F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815340</xdr:colOff>
      <xdr:row>110</xdr:row>
      <xdr:rowOff>179070</xdr:rowOff>
    </xdr:from>
    <xdr:to>
      <xdr:col>24</xdr:col>
      <xdr:colOff>266700</xdr:colOff>
      <xdr:row>125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DDD68-AB74-6147-EB3D-199918B12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</xdr:colOff>
      <xdr:row>126</xdr:row>
      <xdr:rowOff>179070</xdr:rowOff>
    </xdr:from>
    <xdr:to>
      <xdr:col>24</xdr:col>
      <xdr:colOff>281940</xdr:colOff>
      <xdr:row>141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B5DA3-2982-4E8F-CE35-52FBD6550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I1" workbookViewId="0">
      <selection activeCell="T2" sqref="T2"/>
    </sheetView>
  </sheetViews>
  <sheetFormatPr defaultRowHeight="14.4" x14ac:dyDescent="0.3"/>
  <cols>
    <col min="1" max="2" width="44.77734375" bestFit="1" customWidth="1"/>
    <col min="3" max="5" width="46.88671875" bestFit="1" customWidth="1"/>
    <col min="6" max="6" width="46.21875" bestFit="1" customWidth="1"/>
    <col min="7" max="7" width="38.44140625" customWidth="1"/>
    <col min="8" max="8" width="36.44140625" customWidth="1"/>
    <col min="9" max="9" width="35.109375" customWidth="1"/>
    <col min="10" max="10" width="12" customWidth="1"/>
    <col min="11" max="13" width="12" bestFit="1" customWidth="1"/>
  </cols>
  <sheetData>
    <row r="1" spans="1:20" x14ac:dyDescent="0.3">
      <c r="A1" t="s">
        <v>42</v>
      </c>
      <c r="B1" t="s">
        <v>10</v>
      </c>
      <c r="C1" t="s">
        <v>35</v>
      </c>
      <c r="D1" t="s">
        <v>54</v>
      </c>
      <c r="E1" t="s">
        <v>29</v>
      </c>
      <c r="F1" t="s">
        <v>48</v>
      </c>
      <c r="G1" t="s">
        <v>60</v>
      </c>
      <c r="H1" t="s">
        <v>17</v>
      </c>
      <c r="I1" t="s">
        <v>23</v>
      </c>
      <c r="L1">
        <v>0.1</v>
      </c>
      <c r="M1">
        <v>0.2</v>
      </c>
      <c r="N1">
        <v>0.3</v>
      </c>
      <c r="O1">
        <v>0.4</v>
      </c>
      <c r="P1">
        <v>0.5</v>
      </c>
      <c r="Q1">
        <v>0.6</v>
      </c>
      <c r="R1">
        <v>0.7</v>
      </c>
      <c r="S1">
        <v>0.8</v>
      </c>
      <c r="T1">
        <v>0.9</v>
      </c>
    </row>
    <row r="2" spans="1:20" x14ac:dyDescent="0.3">
      <c r="A2" t="s">
        <v>11</v>
      </c>
      <c r="B2" t="s">
        <v>11</v>
      </c>
      <c r="C2" t="s">
        <v>7</v>
      </c>
      <c r="D2" t="s">
        <v>41</v>
      </c>
      <c r="E2" t="s">
        <v>11</v>
      </c>
      <c r="F2" t="s">
        <v>9</v>
      </c>
      <c r="G2" t="s">
        <v>8</v>
      </c>
      <c r="H2" t="s">
        <v>9</v>
      </c>
      <c r="I2" t="s">
        <v>9</v>
      </c>
      <c r="K2" t="s">
        <v>0</v>
      </c>
      <c r="L2">
        <f t="shared" ref="L2:T3" si="0">A8</f>
        <v>0.98346262913579197</v>
      </c>
      <c r="M2">
        <f t="shared" si="0"/>
        <v>0.98668181802479105</v>
      </c>
      <c r="N2">
        <f t="shared" si="0"/>
        <v>0.99430887222283104</v>
      </c>
      <c r="O2">
        <f t="shared" si="0"/>
        <v>0.99433173655058005</v>
      </c>
      <c r="P2">
        <f t="shared" si="0"/>
        <v>0.99651292526743096</v>
      </c>
      <c r="Q2">
        <f t="shared" si="0"/>
        <v>0.996547159250596</v>
      </c>
      <c r="R2">
        <f t="shared" si="0"/>
        <v>0.997643564591011</v>
      </c>
      <c r="S2">
        <f t="shared" si="0"/>
        <v>0.99767790403065404</v>
      </c>
      <c r="T2">
        <f t="shared" si="0"/>
        <v>0.99877500751459602</v>
      </c>
    </row>
    <row r="3" spans="1:20" x14ac:dyDescent="0.3">
      <c r="A3" t="s">
        <v>43</v>
      </c>
      <c r="B3" t="s">
        <v>12</v>
      </c>
      <c r="C3" t="s">
        <v>36</v>
      </c>
      <c r="D3" t="s">
        <v>55</v>
      </c>
      <c r="E3" t="s">
        <v>30</v>
      </c>
      <c r="F3" t="s">
        <v>49</v>
      </c>
      <c r="G3" t="s">
        <v>61</v>
      </c>
      <c r="H3" t="s">
        <v>18</v>
      </c>
      <c r="I3" t="s">
        <v>24</v>
      </c>
      <c r="K3" t="s">
        <v>1</v>
      </c>
      <c r="L3">
        <f t="shared" si="0"/>
        <v>11298.24</v>
      </c>
      <c r="M3">
        <f t="shared" si="0"/>
        <v>12457.44</v>
      </c>
      <c r="N3">
        <f t="shared" si="0"/>
        <v>13910.4</v>
      </c>
      <c r="O3">
        <f t="shared" si="0"/>
        <v>14677.92</v>
      </c>
      <c r="P3">
        <f t="shared" si="0"/>
        <v>15837.12</v>
      </c>
      <c r="Q3">
        <f t="shared" si="0"/>
        <v>16130.88</v>
      </c>
      <c r="R3">
        <f t="shared" si="0"/>
        <v>16702.560000000001</v>
      </c>
      <c r="S3">
        <f t="shared" si="0"/>
        <v>16996.32</v>
      </c>
      <c r="T3">
        <f t="shared" si="0"/>
        <v>18155.52</v>
      </c>
    </row>
    <row r="4" spans="1:20" x14ac:dyDescent="0.3">
      <c r="A4" t="s">
        <v>44</v>
      </c>
      <c r="B4" t="s">
        <v>13</v>
      </c>
      <c r="C4" t="s">
        <v>37</v>
      </c>
      <c r="D4" t="s">
        <v>56</v>
      </c>
      <c r="E4" t="s">
        <v>31</v>
      </c>
      <c r="F4" t="s">
        <v>50</v>
      </c>
      <c r="G4" t="s">
        <v>62</v>
      </c>
      <c r="H4" t="s">
        <v>19</v>
      </c>
      <c r="I4" t="s">
        <v>25</v>
      </c>
    </row>
    <row r="5" spans="1:20" x14ac:dyDescent="0.3">
      <c r="A5" t="s">
        <v>45</v>
      </c>
      <c r="B5" t="s">
        <v>14</v>
      </c>
      <c r="C5" t="s">
        <v>38</v>
      </c>
      <c r="D5" t="s">
        <v>57</v>
      </c>
      <c r="E5" t="s">
        <v>32</v>
      </c>
      <c r="F5" t="s">
        <v>51</v>
      </c>
      <c r="G5" t="s">
        <v>63</v>
      </c>
      <c r="H5" t="s">
        <v>20</v>
      </c>
      <c r="I5" t="s">
        <v>26</v>
      </c>
    </row>
    <row r="6" spans="1:20" x14ac:dyDescent="0.3">
      <c r="A6" t="s">
        <v>46</v>
      </c>
      <c r="B6" t="s">
        <v>15</v>
      </c>
      <c r="C6" t="s">
        <v>39</v>
      </c>
      <c r="D6" t="s">
        <v>58</v>
      </c>
      <c r="E6" t="s">
        <v>33</v>
      </c>
      <c r="F6" t="s">
        <v>52</v>
      </c>
      <c r="G6" t="s">
        <v>64</v>
      </c>
      <c r="H6" t="s">
        <v>21</v>
      </c>
      <c r="I6" t="s">
        <v>27</v>
      </c>
    </row>
    <row r="7" spans="1:20" x14ac:dyDescent="0.3">
      <c r="A7" t="s">
        <v>47</v>
      </c>
      <c r="B7" t="s">
        <v>16</v>
      </c>
      <c r="C7" t="s">
        <v>40</v>
      </c>
      <c r="D7" t="s">
        <v>59</v>
      </c>
      <c r="E7" t="s">
        <v>34</v>
      </c>
      <c r="F7" t="s">
        <v>53</v>
      </c>
      <c r="G7" t="s">
        <v>65</v>
      </c>
      <c r="H7" t="s">
        <v>22</v>
      </c>
      <c r="I7" t="s">
        <v>28</v>
      </c>
    </row>
    <row r="8" spans="1:20" x14ac:dyDescent="0.3">
      <c r="A8">
        <f>_xlfn.NUMBERVALUE(SUBSTITUTE(A1,"Availability: ",""))</f>
        <v>0.98346262913579197</v>
      </c>
      <c r="B8">
        <f>_xlfn.NUMBERVALUE(SUBSTITUTE(B1,"Availability: ",""))</f>
        <v>0.98668181802479105</v>
      </c>
      <c r="C8">
        <f t="shared" ref="C8:I8" si="1">_xlfn.NUMBERVALUE(SUBSTITUTE(C1,"Availability: ",""))</f>
        <v>0.99430887222283104</v>
      </c>
      <c r="D8">
        <f t="shared" ref="D8" si="2">_xlfn.NUMBERVALUE(SUBSTITUTE(D1,"Availability: ",""))</f>
        <v>0.99433173655058005</v>
      </c>
      <c r="E8">
        <f t="shared" si="1"/>
        <v>0.99651292526743096</v>
      </c>
      <c r="F8">
        <f t="shared" ref="F8:G8" si="3">_xlfn.NUMBERVALUE(SUBSTITUTE(F1,"Availability: ",""))</f>
        <v>0.996547159250596</v>
      </c>
      <c r="G8">
        <f t="shared" si="3"/>
        <v>0.997643564591011</v>
      </c>
      <c r="H8">
        <f t="shared" si="1"/>
        <v>0.99767790403065404</v>
      </c>
      <c r="I8">
        <f t="shared" si="1"/>
        <v>0.99877500751459602</v>
      </c>
    </row>
    <row r="9" spans="1:20" x14ac:dyDescent="0.3">
      <c r="A9">
        <f>_xlfn.NUMBERVALUE(SUBSTITUTE(A3,"Carbon Footprint: ",""))</f>
        <v>11298.24</v>
      </c>
      <c r="B9">
        <f>_xlfn.NUMBERVALUE(SUBSTITUTE(B3,"Carbon Footprint: ",""))</f>
        <v>12457.44</v>
      </c>
      <c r="C9">
        <f t="shared" ref="C9:I9" si="4">_xlfn.NUMBERVALUE(SUBSTITUTE(C3,"Carbon Footprint: ",""))</f>
        <v>13910.4</v>
      </c>
      <c r="D9">
        <f t="shared" ref="D9" si="5">_xlfn.NUMBERVALUE(SUBSTITUTE(D3,"Carbon Footprint: ",""))</f>
        <v>14677.92</v>
      </c>
      <c r="E9">
        <f t="shared" si="4"/>
        <v>15837.12</v>
      </c>
      <c r="F9">
        <f t="shared" ref="F9:G9" si="6">_xlfn.NUMBERVALUE(SUBSTITUTE(F3,"Carbon Footprint: ",""))</f>
        <v>16130.88</v>
      </c>
      <c r="G9">
        <f t="shared" si="6"/>
        <v>16702.560000000001</v>
      </c>
      <c r="H9">
        <f t="shared" si="4"/>
        <v>16996.32</v>
      </c>
      <c r="I9">
        <f t="shared" si="4"/>
        <v>18155.52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F32D-AE80-4083-AEA8-3CFF05BC64D1}">
  <dimension ref="A1:N21"/>
  <sheetViews>
    <sheetView topLeftCell="I1" workbookViewId="0">
      <selection activeCell="N21" sqref="N21"/>
    </sheetView>
  </sheetViews>
  <sheetFormatPr defaultRowHeight="14.4" x14ac:dyDescent="0.3"/>
  <cols>
    <col min="1" max="1" width="46.88671875" bestFit="1" customWidth="1"/>
    <col min="2" max="2" width="45.77734375" bestFit="1" customWidth="1"/>
    <col min="3" max="3" width="46.88671875" bestFit="1" customWidth="1"/>
    <col min="4" max="5" width="45.77734375" bestFit="1" customWidth="1"/>
    <col min="6" max="6" width="43.77734375" bestFit="1" customWidth="1"/>
    <col min="7" max="7" width="45.77734375" bestFit="1" customWidth="1"/>
    <col min="8" max="8" width="44.77734375" bestFit="1" customWidth="1"/>
    <col min="9" max="9" width="45.77734375" bestFit="1" customWidth="1"/>
    <col min="10" max="10" width="13.77734375" bestFit="1" customWidth="1"/>
    <col min="11" max="11" width="8.109375" bestFit="1" customWidth="1"/>
    <col min="12" max="12" width="15.44140625" bestFit="1" customWidth="1"/>
    <col min="13" max="13" width="13.77734375" bestFit="1" customWidth="1"/>
    <col min="14" max="14" width="12.44140625" bestFit="1" customWidth="1"/>
  </cols>
  <sheetData>
    <row r="1" spans="1:14" x14ac:dyDescent="0.3">
      <c r="A1" s="3" t="s">
        <v>67</v>
      </c>
      <c r="B1" s="3"/>
      <c r="C1" s="3"/>
      <c r="D1" s="3" t="s">
        <v>6</v>
      </c>
      <c r="E1" s="3"/>
      <c r="F1" s="3"/>
      <c r="G1" s="3" t="s">
        <v>68</v>
      </c>
      <c r="H1" s="3"/>
      <c r="I1" s="3"/>
      <c r="L1" t="s">
        <v>3</v>
      </c>
      <c r="M1" t="s">
        <v>4</v>
      </c>
      <c r="N1" t="s">
        <v>5</v>
      </c>
    </row>
    <row r="2" spans="1:14" x14ac:dyDescent="0.3">
      <c r="A2" t="s">
        <v>3</v>
      </c>
      <c r="B2" t="s">
        <v>4</v>
      </c>
      <c r="C2" t="s">
        <v>5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K2" t="s">
        <v>67</v>
      </c>
      <c r="L2">
        <f>_xlfn.NUMBERVALUE(SUBSTITUTE(A3,"Availability: ",""))</f>
        <v>0.96052347410307304</v>
      </c>
      <c r="M2">
        <f t="shared" ref="M2:N2" si="0">_xlfn.NUMBERVALUE(SUBSTITUTE(B3,"Availability: ",""))</f>
        <v>0.95942006920628098</v>
      </c>
      <c r="N2">
        <f t="shared" si="0"/>
        <v>0.92320842361543798</v>
      </c>
    </row>
    <row r="3" spans="1:14" x14ac:dyDescent="0.3">
      <c r="A3" t="s">
        <v>119</v>
      </c>
      <c r="B3" t="s">
        <v>111</v>
      </c>
      <c r="C3" t="s">
        <v>116</v>
      </c>
      <c r="D3" t="s">
        <v>73</v>
      </c>
      <c r="E3" t="s">
        <v>72</v>
      </c>
      <c r="F3" t="s">
        <v>78</v>
      </c>
      <c r="G3" t="s">
        <v>90</v>
      </c>
      <c r="H3" t="s">
        <v>83</v>
      </c>
      <c r="I3" t="s">
        <v>87</v>
      </c>
      <c r="K3" t="s">
        <v>6</v>
      </c>
      <c r="L3">
        <f>_xlfn.NUMBERVALUE(SUBSTITUTE(D3,"Availability: ",""))</f>
        <v>0.96048142591256502</v>
      </c>
      <c r="M3">
        <f>_xlfn.NUMBERVALUE(SUBSTITUTE(E3,"Availability: ",""))</f>
        <v>0.95904020822939895</v>
      </c>
      <c r="N3">
        <f>_xlfn.NUMBERVALUE(SUBSTITUTE(F3,"Availability: ",""))</f>
        <v>0.92406050145103003</v>
      </c>
    </row>
    <row r="4" spans="1:14" x14ac:dyDescent="0.3">
      <c r="A4" t="s">
        <v>69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K4" t="s">
        <v>68</v>
      </c>
      <c r="L4">
        <f>_xlfn.NUMBERVALUE(SUBSTITUTE(G3,"Availability: ",""))</f>
        <v>0.96040918319743296</v>
      </c>
      <c r="M4">
        <f>_xlfn.NUMBERVALUE(SUBSTITUTE(H3,"Availability: ",""))</f>
        <v>0.95878649556847995</v>
      </c>
      <c r="N4">
        <f>_xlfn.NUMBERVALUE(SUBSTITUTE(I3,"Availability: ",""))</f>
        <v>0.92485119282063499</v>
      </c>
    </row>
    <row r="5" spans="1:14" x14ac:dyDescent="0.3">
      <c r="A5" t="s">
        <v>120</v>
      </c>
      <c r="B5" t="s">
        <v>112</v>
      </c>
      <c r="C5" t="s">
        <v>112</v>
      </c>
      <c r="D5" t="s">
        <v>71</v>
      </c>
      <c r="E5" t="s">
        <v>70</v>
      </c>
      <c r="F5" t="s">
        <v>70</v>
      </c>
      <c r="G5" t="s">
        <v>91</v>
      </c>
      <c r="H5" t="s">
        <v>66</v>
      </c>
      <c r="I5" t="s">
        <v>66</v>
      </c>
    </row>
    <row r="6" spans="1:14" x14ac:dyDescent="0.3">
      <c r="A6" t="s">
        <v>121</v>
      </c>
      <c r="B6" t="s">
        <v>113</v>
      </c>
      <c r="C6" t="s">
        <v>117</v>
      </c>
      <c r="D6" t="s">
        <v>81</v>
      </c>
      <c r="E6" t="s">
        <v>76</v>
      </c>
      <c r="F6" t="s">
        <v>79</v>
      </c>
      <c r="G6" t="s">
        <v>92</v>
      </c>
      <c r="H6" t="s">
        <v>84</v>
      </c>
      <c r="I6" t="s">
        <v>88</v>
      </c>
    </row>
    <row r="7" spans="1:14" x14ac:dyDescent="0.3">
      <c r="A7" t="s">
        <v>122</v>
      </c>
      <c r="B7" t="s">
        <v>114</v>
      </c>
      <c r="C7" t="s">
        <v>114</v>
      </c>
      <c r="D7" t="s">
        <v>74</v>
      </c>
      <c r="E7" t="s">
        <v>75</v>
      </c>
      <c r="F7" t="s">
        <v>75</v>
      </c>
      <c r="G7" t="s">
        <v>93</v>
      </c>
      <c r="H7" t="s">
        <v>85</v>
      </c>
      <c r="I7" t="s">
        <v>85</v>
      </c>
    </row>
    <row r="8" spans="1:14" x14ac:dyDescent="0.3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</row>
    <row r="9" spans="1:14" x14ac:dyDescent="0.3">
      <c r="A9" t="s">
        <v>123</v>
      </c>
      <c r="B9" t="s">
        <v>115</v>
      </c>
      <c r="C9" t="s">
        <v>118</v>
      </c>
      <c r="D9" t="s">
        <v>82</v>
      </c>
      <c r="E9" t="s">
        <v>77</v>
      </c>
      <c r="F9" t="s">
        <v>80</v>
      </c>
      <c r="G9" t="s">
        <v>94</v>
      </c>
      <c r="H9" t="s">
        <v>86</v>
      </c>
      <c r="I9" t="s">
        <v>89</v>
      </c>
    </row>
    <row r="18" spans="11:14" x14ac:dyDescent="0.3">
      <c r="L18" t="s">
        <v>3</v>
      </c>
      <c r="M18" t="s">
        <v>4</v>
      </c>
      <c r="N18" t="s">
        <v>5</v>
      </c>
    </row>
    <row r="19" spans="11:14" x14ac:dyDescent="0.3">
      <c r="K19" t="s">
        <v>67</v>
      </c>
      <c r="L19">
        <f>_xlfn.NUMBERVALUE(SUBSTITUTE(A5,"Carbon Footprint: ",""))</f>
        <v>4859.28</v>
      </c>
      <c r="M19">
        <f t="shared" ref="M19:N19" si="1">_xlfn.NUMBERVALUE(SUBSTITUTE(B5,"Carbon Footprint: ",""))</f>
        <v>3085.92</v>
      </c>
      <c r="N19">
        <f t="shared" si="1"/>
        <v>3085.92</v>
      </c>
    </row>
    <row r="20" spans="11:14" x14ac:dyDescent="0.3">
      <c r="K20" t="s">
        <v>6</v>
      </c>
      <c r="L20">
        <f>_xlfn.NUMBERVALUE(SUBSTITUTE(D5,"Carbon Footprint: ",""))</f>
        <v>9288</v>
      </c>
      <c r="M20">
        <f>_xlfn.NUMBERVALUE(SUBSTITUTE(E5,"Carbon Footprint: ",""))</f>
        <v>5796</v>
      </c>
      <c r="N20">
        <f>_xlfn.NUMBERVALUE(SUBSTITUTE(F5,"Carbon Footprint: ",""))</f>
        <v>5796</v>
      </c>
    </row>
    <row r="21" spans="11:14" x14ac:dyDescent="0.3">
      <c r="K21" t="s">
        <v>68</v>
      </c>
      <c r="L21">
        <f>_xlfn.NUMBERVALUE(SUBSTITUTE(G5,"Carbon Footprint: ",""))</f>
        <v>18568.8</v>
      </c>
      <c r="M21">
        <f>_xlfn.NUMBERVALUE(SUBSTITUTE(H5,"Carbon Footprint: ",""))</f>
        <v>11592</v>
      </c>
      <c r="N21">
        <f>_xlfn.NUMBERVALUE(SUBSTITUTE(I5,"Carbon Footprint: ",""))</f>
        <v>11592</v>
      </c>
    </row>
  </sheetData>
  <mergeCells count="3">
    <mergeCell ref="D1:F1"/>
    <mergeCell ref="G1:I1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04FA-FB6B-4611-97CC-DEDB4B2E03E7}">
  <dimension ref="A1:V160"/>
  <sheetViews>
    <sheetView topLeftCell="I104" workbookViewId="0">
      <selection activeCell="Q116" sqref="Q116"/>
    </sheetView>
  </sheetViews>
  <sheetFormatPr defaultRowHeight="14.4" x14ac:dyDescent="0.3"/>
  <cols>
    <col min="1" max="1" width="45.109375" bestFit="1" customWidth="1"/>
    <col min="2" max="2" width="44.109375" bestFit="1" customWidth="1"/>
    <col min="3" max="3" width="44.109375" customWidth="1"/>
    <col min="4" max="5" width="45.109375" bestFit="1" customWidth="1"/>
    <col min="6" max="6" width="45.109375" customWidth="1"/>
    <col min="7" max="8" width="45.109375" bestFit="1" customWidth="1"/>
    <col min="9" max="9" width="45.109375" customWidth="1"/>
    <col min="11" max="11" width="22.44140625" bestFit="1" customWidth="1"/>
    <col min="12" max="13" width="12" bestFit="1" customWidth="1"/>
    <col min="14" max="14" width="12" customWidth="1"/>
    <col min="15" max="17" width="13.6640625" style="8" bestFit="1" customWidth="1"/>
    <col min="18" max="21" width="12" bestFit="1" customWidth="1"/>
  </cols>
  <sheetData>
    <row r="1" spans="1:22" x14ac:dyDescent="0.3">
      <c r="A1" s="3" t="s">
        <v>95</v>
      </c>
      <c r="B1" s="3"/>
      <c r="C1" s="3"/>
      <c r="D1" s="3" t="s">
        <v>96</v>
      </c>
      <c r="E1" s="3"/>
      <c r="F1" s="3"/>
      <c r="G1" s="3" t="s">
        <v>97</v>
      </c>
      <c r="H1" s="3"/>
      <c r="I1" s="3"/>
      <c r="L1" s="4" t="s">
        <v>95</v>
      </c>
      <c r="M1" s="4"/>
      <c r="N1" s="4"/>
      <c r="O1" s="6" t="s">
        <v>96</v>
      </c>
      <c r="P1" s="6"/>
      <c r="Q1" s="6"/>
      <c r="R1" s="4" t="s">
        <v>97</v>
      </c>
      <c r="S1" s="4"/>
      <c r="T1" s="4"/>
    </row>
    <row r="2" spans="1:22" x14ac:dyDescent="0.3">
      <c r="A2" s="2" t="s">
        <v>67</v>
      </c>
      <c r="B2" s="2" t="s">
        <v>6</v>
      </c>
      <c r="C2" s="2" t="s">
        <v>68</v>
      </c>
      <c r="D2" s="2" t="s">
        <v>67</v>
      </c>
      <c r="E2" s="2" t="s">
        <v>6</v>
      </c>
      <c r="F2" s="2" t="s">
        <v>68</v>
      </c>
      <c r="G2" s="2" t="s">
        <v>67</v>
      </c>
      <c r="H2" s="2" t="s">
        <v>6</v>
      </c>
      <c r="I2" s="2" t="s">
        <v>68</v>
      </c>
      <c r="L2" s="1" t="s">
        <v>67</v>
      </c>
      <c r="M2" s="1" t="s">
        <v>6</v>
      </c>
      <c r="N2" s="1" t="s">
        <v>68</v>
      </c>
      <c r="O2" s="7" t="s">
        <v>67</v>
      </c>
      <c r="P2" s="7" t="s">
        <v>6</v>
      </c>
      <c r="Q2" s="7" t="s">
        <v>68</v>
      </c>
      <c r="R2" s="1" t="s">
        <v>67</v>
      </c>
      <c r="S2" s="1" t="s">
        <v>6</v>
      </c>
      <c r="T2" s="1" t="s">
        <v>68</v>
      </c>
      <c r="V2" s="1"/>
    </row>
    <row r="3" spans="1:22" x14ac:dyDescent="0.3">
      <c r="A3" t="s">
        <v>124</v>
      </c>
      <c r="B3" t="s">
        <v>236</v>
      </c>
      <c r="C3" t="s">
        <v>443</v>
      </c>
      <c r="D3" t="s">
        <v>169</v>
      </c>
      <c r="E3" t="s">
        <v>290</v>
      </c>
      <c r="F3" t="s">
        <v>498</v>
      </c>
      <c r="G3" t="s">
        <v>196</v>
      </c>
      <c r="H3" t="s">
        <v>341</v>
      </c>
      <c r="I3" t="s">
        <v>555</v>
      </c>
      <c r="K3" s="5" t="s">
        <v>0</v>
      </c>
      <c r="L3">
        <f>_xlfn.NUMBERVALUE(SUBSTITUTE(A3,"Availability: ",""))</f>
        <v>0.99970820578098096</v>
      </c>
      <c r="M3">
        <f t="shared" ref="M3:T3" si="0">_xlfn.NUMBERVALUE(SUBSTITUTE(B3,"Availability: ",""))</f>
        <v>0.99964820180154101</v>
      </c>
      <c r="N3">
        <f t="shared" si="0"/>
        <v>0.99944019210381296</v>
      </c>
      <c r="O3" s="8">
        <f t="shared" si="0"/>
        <v>0.99999925983088001</v>
      </c>
      <c r="P3" s="8">
        <f t="shared" si="0"/>
        <v>0.99999941744897003</v>
      </c>
      <c r="Q3" s="8">
        <f t="shared" si="0"/>
        <v>0.99973912597488601</v>
      </c>
      <c r="R3">
        <f t="shared" si="0"/>
        <v>0.99983349643862096</v>
      </c>
      <c r="S3">
        <f t="shared" si="0"/>
        <v>0.99941749389389301</v>
      </c>
      <c r="T3">
        <f t="shared" si="0"/>
        <v>0.99939669287757305</v>
      </c>
    </row>
    <row r="4" spans="1:22" x14ac:dyDescent="0.3">
      <c r="A4" t="s">
        <v>125</v>
      </c>
      <c r="B4" t="s">
        <v>237</v>
      </c>
      <c r="C4" t="s">
        <v>444</v>
      </c>
      <c r="D4" t="s">
        <v>148</v>
      </c>
      <c r="E4" t="s">
        <v>291</v>
      </c>
      <c r="F4" t="s">
        <v>499</v>
      </c>
      <c r="G4" t="s">
        <v>197</v>
      </c>
      <c r="H4" t="s">
        <v>342</v>
      </c>
      <c r="I4" t="s">
        <v>456</v>
      </c>
      <c r="K4" s="5"/>
      <c r="L4">
        <f>_xlfn.NUMBERVALUE(SUBSTITUTE(A11,"Availability: ",""))</f>
        <v>0.99985387295220696</v>
      </c>
      <c r="M4">
        <f t="shared" ref="M4:T4" si="1">_xlfn.NUMBERVALUE(SUBSTITUTE(B11,"Availability: ",""))</f>
        <v>0.99938515853000898</v>
      </c>
      <c r="N4">
        <f t="shared" si="1"/>
        <v>0.999135306460051</v>
      </c>
      <c r="O4" s="8">
        <f t="shared" si="1"/>
        <v>0.99999925809654799</v>
      </c>
      <c r="P4" s="8">
        <f t="shared" si="1"/>
        <v>0.99999923866290197</v>
      </c>
      <c r="Q4" s="8">
        <f t="shared" si="1"/>
        <v>0.99994730133568999</v>
      </c>
      <c r="R4">
        <f t="shared" si="1"/>
        <v>0.999832972375438</v>
      </c>
      <c r="S4">
        <f t="shared" si="1"/>
        <v>0.99961120837892004</v>
      </c>
      <c r="T4">
        <f t="shared" si="1"/>
        <v>0.99934195361910505</v>
      </c>
    </row>
    <row r="5" spans="1:22" x14ac:dyDescent="0.3">
      <c r="A5" t="s">
        <v>126</v>
      </c>
      <c r="B5" t="s">
        <v>238</v>
      </c>
      <c r="C5" t="s">
        <v>445</v>
      </c>
      <c r="D5" t="s">
        <v>149</v>
      </c>
      <c r="E5" t="s">
        <v>292</v>
      </c>
      <c r="F5" t="s">
        <v>500</v>
      </c>
      <c r="G5" t="s">
        <v>198</v>
      </c>
      <c r="H5" t="s">
        <v>343</v>
      </c>
      <c r="I5" t="s">
        <v>457</v>
      </c>
      <c r="K5" s="5"/>
      <c r="L5">
        <f>_xlfn.NUMBERVALUE(SUBSTITUTE(A19,"Availability: ",""))</f>
        <v>0.99970801111705598</v>
      </c>
      <c r="M5">
        <f t="shared" ref="M5:T5" si="2">_xlfn.NUMBERVALUE(SUBSTITUTE(B19,"Availability: ",""))</f>
        <v>0.99912216416761201</v>
      </c>
      <c r="N5">
        <f t="shared" si="2"/>
        <v>0.99903344200462196</v>
      </c>
      <c r="O5" s="8">
        <f t="shared" si="2"/>
        <v>0.99999926060594901</v>
      </c>
      <c r="P5" s="8">
        <f t="shared" si="2"/>
        <v>0.99990832311186895</v>
      </c>
      <c r="Q5" s="8">
        <f t="shared" si="2"/>
        <v>0.99994709508196</v>
      </c>
      <c r="R5">
        <f t="shared" si="2"/>
        <v>0.99983298511651097</v>
      </c>
      <c r="S5">
        <f t="shared" si="2"/>
        <v>0.99961132518265705</v>
      </c>
      <c r="T5">
        <f t="shared" si="2"/>
        <v>0.99923289930762504</v>
      </c>
    </row>
    <row r="6" spans="1:22" x14ac:dyDescent="0.3">
      <c r="A6" t="s">
        <v>127</v>
      </c>
      <c r="B6" t="s">
        <v>239</v>
      </c>
      <c r="C6" t="s">
        <v>446</v>
      </c>
      <c r="D6" t="s">
        <v>150</v>
      </c>
      <c r="E6" t="s">
        <v>293</v>
      </c>
      <c r="F6" t="s">
        <v>501</v>
      </c>
      <c r="G6" t="s">
        <v>199</v>
      </c>
      <c r="H6" t="s">
        <v>344</v>
      </c>
      <c r="I6" t="s">
        <v>458</v>
      </c>
      <c r="K6" s="5"/>
      <c r="L6">
        <f>_xlfn.NUMBERVALUE(SUBSTITUTE(A27,"Availability: ",""))</f>
        <v>0.99970810044070102</v>
      </c>
      <c r="M6">
        <f t="shared" ref="M6:T6" si="3">_xlfn.NUMBERVALUE(SUBSTITUTE(B27,"Availability: ",""))</f>
        <v>0.99947283025977196</v>
      </c>
      <c r="N6">
        <f t="shared" si="3"/>
        <v>0.99928742730282105</v>
      </c>
      <c r="O6" s="8">
        <f t="shared" si="3"/>
        <v>0.99999926291833896</v>
      </c>
      <c r="P6" s="8">
        <f t="shared" si="3"/>
        <v>0.99981770708805895</v>
      </c>
      <c r="Q6" s="8">
        <f t="shared" si="3"/>
        <v>0.99989536613335495</v>
      </c>
      <c r="R6">
        <f t="shared" si="3"/>
        <v>0.99999947376690401</v>
      </c>
      <c r="S6">
        <f t="shared" si="3"/>
        <v>0.99970855907606304</v>
      </c>
      <c r="T6">
        <f t="shared" si="3"/>
        <v>0.99950627363908195</v>
      </c>
    </row>
    <row r="7" spans="1:22" x14ac:dyDescent="0.3">
      <c r="A7" t="s">
        <v>128</v>
      </c>
      <c r="B7" t="s">
        <v>240</v>
      </c>
      <c r="C7" t="s">
        <v>447</v>
      </c>
      <c r="D7" t="s">
        <v>170</v>
      </c>
      <c r="E7" t="s">
        <v>295</v>
      </c>
      <c r="F7" t="s">
        <v>502</v>
      </c>
      <c r="G7" t="s">
        <v>200</v>
      </c>
      <c r="H7" t="s">
        <v>345</v>
      </c>
      <c r="I7" t="s">
        <v>556</v>
      </c>
      <c r="K7" s="5"/>
      <c r="L7">
        <f>_xlfn.NUMBERVALUE(SUBSTITUTE(A35,"Availability: ",""))</f>
        <v>0.99956250518884504</v>
      </c>
      <c r="M7">
        <f t="shared" ref="M7:T7" si="4">_xlfn.NUMBERVALUE(SUBSTITUTE(B35,"Availability: ",""))</f>
        <v>0.99947279423970603</v>
      </c>
      <c r="N7">
        <f t="shared" si="4"/>
        <v>0.99923671425932203</v>
      </c>
      <c r="O7" s="8">
        <f t="shared" si="4"/>
        <v>0.99999925622376395</v>
      </c>
      <c r="P7" s="8">
        <f t="shared" si="4"/>
        <v>0.99990874579685296</v>
      </c>
      <c r="Q7" s="8">
        <f t="shared" si="4"/>
        <v>0.99989518272344302</v>
      </c>
      <c r="R7">
        <f t="shared" si="4"/>
        <v>0.99966714047603</v>
      </c>
      <c r="S7">
        <f t="shared" si="4"/>
        <v>0.99970823579347201</v>
      </c>
      <c r="T7">
        <f t="shared" si="4"/>
        <v>0.99950663023245001</v>
      </c>
    </row>
    <row r="8" spans="1:22" x14ac:dyDescent="0.3">
      <c r="A8" t="s">
        <v>129</v>
      </c>
      <c r="B8" t="s">
        <v>241</v>
      </c>
      <c r="C8" t="s">
        <v>448</v>
      </c>
      <c r="D8" t="s">
        <v>171</v>
      </c>
      <c r="E8" t="s">
        <v>294</v>
      </c>
      <c r="F8" t="s">
        <v>503</v>
      </c>
      <c r="G8" t="s">
        <v>201</v>
      </c>
      <c r="H8" t="s">
        <v>346</v>
      </c>
      <c r="I8" t="s">
        <v>557</v>
      </c>
      <c r="K8" s="5"/>
      <c r="L8">
        <f>_xlfn.NUMBERVALUE(SUBSTITUTE(A43,"Availability: ",""))</f>
        <v>0.99985367297059502</v>
      </c>
      <c r="M8">
        <f t="shared" ref="M8:T8" si="5">_xlfn.NUMBERVALUE(SUBSTITUTE(B43,"Availability: ",""))</f>
        <v>0.99938498705424295</v>
      </c>
      <c r="N8">
        <f t="shared" si="5"/>
        <v>0.99918586815695498</v>
      </c>
      <c r="O8" s="8">
        <f t="shared" si="5"/>
        <v>0.99985133483427402</v>
      </c>
      <c r="P8" s="8">
        <f t="shared" si="5"/>
        <v>0.99981771729346103</v>
      </c>
      <c r="Q8" s="8">
        <f t="shared" si="5"/>
        <v>0.99984329086829604</v>
      </c>
      <c r="R8">
        <f t="shared" si="5"/>
        <v>0.99999947542291101</v>
      </c>
      <c r="S8">
        <f t="shared" si="5"/>
        <v>0.99970830918747</v>
      </c>
      <c r="T8">
        <f t="shared" si="5"/>
        <v>0.99934193282737704</v>
      </c>
    </row>
    <row r="9" spans="1:22" x14ac:dyDescent="0.3">
      <c r="A9" t="s">
        <v>388</v>
      </c>
      <c r="B9" t="s">
        <v>389</v>
      </c>
      <c r="C9" t="s">
        <v>600</v>
      </c>
      <c r="D9" t="s">
        <v>390</v>
      </c>
      <c r="E9" t="s">
        <v>391</v>
      </c>
      <c r="F9" t="s">
        <v>601</v>
      </c>
      <c r="G9" t="s">
        <v>392</v>
      </c>
      <c r="H9" t="s">
        <v>393</v>
      </c>
      <c r="I9" t="s">
        <v>602</v>
      </c>
      <c r="K9" s="5"/>
      <c r="L9">
        <f>_xlfn.NUMBERVALUE(SUBSTITUTE(A51,"Availability: ",""))</f>
        <v>0.99999944821631304</v>
      </c>
      <c r="M9">
        <f t="shared" ref="M9:T9" si="6">_xlfn.NUMBERVALUE(SUBSTITUTE(B51,"Availability: ",""))</f>
        <v>0.99956068367528295</v>
      </c>
      <c r="N9">
        <f t="shared" si="6"/>
        <v>0.99938926937382999</v>
      </c>
      <c r="O9" s="8">
        <f t="shared" si="6"/>
        <v>0.99999925952898205</v>
      </c>
      <c r="P9" s="8">
        <f t="shared" si="6"/>
        <v>0.99999941664471603</v>
      </c>
      <c r="Q9" s="8">
        <f t="shared" si="6"/>
        <v>0.99979121132382998</v>
      </c>
      <c r="R9">
        <f t="shared" si="6"/>
        <v>0.99950081217730902</v>
      </c>
      <c r="S9">
        <f t="shared" si="6"/>
        <v>0.99951462804709201</v>
      </c>
      <c r="T9">
        <f t="shared" si="6"/>
        <v>0.99945156150443104</v>
      </c>
    </row>
    <row r="10" spans="1:22" x14ac:dyDescent="0.3">
      <c r="K10" s="5"/>
      <c r="L10">
        <f>_xlfn.NUMBERVALUE(SUBSTITUTE(A59,"Availability: ",""))</f>
        <v>0.99941689899467401</v>
      </c>
      <c r="M10">
        <f t="shared" ref="M10:T10" si="7">_xlfn.NUMBERVALUE(SUBSTITUTE(B59,"Availability: ",""))</f>
        <v>0.99929782281576696</v>
      </c>
      <c r="N10">
        <f t="shared" si="7"/>
        <v>0.99933832737103601</v>
      </c>
      <c r="O10" s="8">
        <f t="shared" si="7"/>
        <v>0.99999925692381797</v>
      </c>
      <c r="P10" s="8">
        <f t="shared" si="7"/>
        <v>0.99990826438657299</v>
      </c>
      <c r="Q10" s="8">
        <f t="shared" si="7"/>
        <v>0.99989477025027895</v>
      </c>
      <c r="R10">
        <f t="shared" si="7"/>
        <v>0.99983298133818599</v>
      </c>
      <c r="S10">
        <f t="shared" si="7"/>
        <v>0.999708390449772</v>
      </c>
      <c r="T10">
        <f t="shared" si="7"/>
        <v>0.99945164285439803</v>
      </c>
    </row>
    <row r="11" spans="1:22" x14ac:dyDescent="0.3">
      <c r="A11" t="s">
        <v>130</v>
      </c>
      <c r="B11" t="s">
        <v>242</v>
      </c>
      <c r="C11" t="s">
        <v>449</v>
      </c>
      <c r="D11" t="s">
        <v>172</v>
      </c>
      <c r="E11" t="s">
        <v>296</v>
      </c>
      <c r="F11" t="s">
        <v>504</v>
      </c>
      <c r="G11" t="s">
        <v>202</v>
      </c>
      <c r="H11" t="s">
        <v>347</v>
      </c>
      <c r="I11" t="s">
        <v>558</v>
      </c>
      <c r="K11" s="5"/>
      <c r="L11">
        <f>_xlfn.NUMBERVALUE(SUBSTITUTE(A67,"Availability: ",""))</f>
        <v>0.99985387800553105</v>
      </c>
      <c r="M11">
        <f t="shared" ref="M11:T11" si="8">_xlfn.NUMBERVALUE(SUBSTITUTE(B67,"Availability: ",""))</f>
        <v>0.99920971954847504</v>
      </c>
      <c r="N11">
        <f t="shared" si="8"/>
        <v>0.99908436903859199</v>
      </c>
      <c r="O11" s="8">
        <f t="shared" si="8"/>
        <v>0.99999916275351297</v>
      </c>
      <c r="P11" s="8">
        <f t="shared" si="8"/>
        <v>0.999908496329309</v>
      </c>
      <c r="Q11" s="8">
        <f t="shared" si="8"/>
        <v>0.99984300149792604</v>
      </c>
      <c r="R11">
        <f t="shared" si="8"/>
        <v>0.99983277585179997</v>
      </c>
      <c r="S11">
        <f t="shared" si="8"/>
        <v>0.99961145437400101</v>
      </c>
      <c r="T11">
        <f t="shared" si="8"/>
        <v>0.99928767371803695</v>
      </c>
    </row>
    <row r="12" spans="1:22" x14ac:dyDescent="0.3">
      <c r="A12" t="s">
        <v>131</v>
      </c>
      <c r="B12" t="s">
        <v>243</v>
      </c>
      <c r="C12" t="s">
        <v>450</v>
      </c>
      <c r="D12" t="s">
        <v>173</v>
      </c>
      <c r="E12" t="s">
        <v>291</v>
      </c>
      <c r="F12" t="s">
        <v>505</v>
      </c>
      <c r="G12" t="s">
        <v>148</v>
      </c>
      <c r="H12" t="s">
        <v>255</v>
      </c>
      <c r="I12" t="s">
        <v>462</v>
      </c>
      <c r="K12" s="5"/>
      <c r="L12">
        <f>_xlfn.NUMBERVALUE(SUBSTITUTE(A75,"Availability: ",""))</f>
        <v>0.99970811873165399</v>
      </c>
      <c r="M12">
        <f t="shared" ref="M12:T12" si="9">_xlfn.NUMBERVALUE(SUBSTITUTE(B75,"Availability: ",""))</f>
        <v>0.99947288092088804</v>
      </c>
      <c r="N12">
        <f t="shared" si="9"/>
        <v>0.99933829605447499</v>
      </c>
      <c r="O12" s="8">
        <f t="shared" si="9"/>
        <v>0.99999926137253303</v>
      </c>
      <c r="P12" s="8">
        <f t="shared" si="9"/>
        <v>0.99990844670471002</v>
      </c>
      <c r="Q12" s="8">
        <f t="shared" si="9"/>
        <v>0.99994742492589095</v>
      </c>
      <c r="R12">
        <f t="shared" si="9"/>
        <v>0.99983329028816603</v>
      </c>
      <c r="S12">
        <f t="shared" si="9"/>
        <v>0.99961122041435002</v>
      </c>
      <c r="T12">
        <f t="shared" si="9"/>
        <v>0.99945162356609996</v>
      </c>
    </row>
    <row r="13" spans="1:22" x14ac:dyDescent="0.3">
      <c r="A13" t="s">
        <v>132</v>
      </c>
      <c r="B13" t="s">
        <v>244</v>
      </c>
      <c r="C13" t="s">
        <v>451</v>
      </c>
      <c r="D13" t="s">
        <v>174</v>
      </c>
      <c r="E13" t="s">
        <v>292</v>
      </c>
      <c r="F13" t="s">
        <v>506</v>
      </c>
      <c r="G13" t="s">
        <v>149</v>
      </c>
      <c r="H13" t="s">
        <v>256</v>
      </c>
      <c r="I13" t="s">
        <v>463</v>
      </c>
      <c r="K13" s="5" t="s">
        <v>98</v>
      </c>
      <c r="L13">
        <f>_xlfn.NUMBERVALUE(SUBSTITUTE(A4,"Carbon Footprint: ",""))</f>
        <v>10247.9999999999</v>
      </c>
      <c r="M13">
        <f t="shared" ref="M13:T13" si="10">_xlfn.NUMBERVALUE(SUBSTITUTE(B4,"Carbon Footprint: ",""))</f>
        <v>18705.119999999901</v>
      </c>
      <c r="N13">
        <f t="shared" si="10"/>
        <v>38419.919999999998</v>
      </c>
      <c r="O13" s="8">
        <f t="shared" si="10"/>
        <v>9905.2799999999897</v>
      </c>
      <c r="P13" s="8">
        <f t="shared" si="10"/>
        <v>20952.96</v>
      </c>
      <c r="Q13" s="8">
        <f t="shared" si="10"/>
        <v>37752.959999999999</v>
      </c>
      <c r="R13">
        <f t="shared" si="10"/>
        <v>11257.68</v>
      </c>
      <c r="S13">
        <f t="shared" si="10"/>
        <v>17238.479999999901</v>
      </c>
      <c r="T13">
        <f t="shared" si="10"/>
        <v>34705.440000000002</v>
      </c>
    </row>
    <row r="14" spans="1:22" x14ac:dyDescent="0.3">
      <c r="A14" t="s">
        <v>133</v>
      </c>
      <c r="B14" t="s">
        <v>245</v>
      </c>
      <c r="C14" t="s">
        <v>452</v>
      </c>
      <c r="D14" t="s">
        <v>175</v>
      </c>
      <c r="E14" t="s">
        <v>293</v>
      </c>
      <c r="F14" t="s">
        <v>507</v>
      </c>
      <c r="G14" t="s">
        <v>150</v>
      </c>
      <c r="H14" t="s">
        <v>257</v>
      </c>
      <c r="I14" t="s">
        <v>464</v>
      </c>
      <c r="K14" s="5"/>
      <c r="L14">
        <f>_xlfn.NUMBERVALUE(SUBSTITUTE(A12,"Carbon Footprint: ",""))</f>
        <v>11029.2</v>
      </c>
      <c r="M14">
        <f t="shared" ref="M14:T14" si="11">_xlfn.NUMBERVALUE(SUBSTITUTE(B12,"Carbon Footprint: ",""))</f>
        <v>17466.96</v>
      </c>
      <c r="N14">
        <f t="shared" si="11"/>
        <v>34591.199999999997</v>
      </c>
      <c r="O14" s="8">
        <f t="shared" si="11"/>
        <v>9791.03999999999</v>
      </c>
      <c r="P14" s="8">
        <f t="shared" si="11"/>
        <v>20952.96</v>
      </c>
      <c r="Q14" s="8">
        <f t="shared" si="11"/>
        <v>39886.559999999998</v>
      </c>
      <c r="R14">
        <f t="shared" si="11"/>
        <v>9905.2799999999897</v>
      </c>
      <c r="S14">
        <f t="shared" si="11"/>
        <v>18476.639999999901</v>
      </c>
      <c r="T14">
        <f t="shared" si="11"/>
        <v>35048.160000000003</v>
      </c>
    </row>
    <row r="15" spans="1:22" x14ac:dyDescent="0.3">
      <c r="A15" t="s">
        <v>134</v>
      </c>
      <c r="B15" t="s">
        <v>246</v>
      </c>
      <c r="C15" t="s">
        <v>453</v>
      </c>
      <c r="D15" t="s">
        <v>176</v>
      </c>
      <c r="E15" t="s">
        <v>297</v>
      </c>
      <c r="F15" t="s">
        <v>508</v>
      </c>
      <c r="G15" t="s">
        <v>203</v>
      </c>
      <c r="H15" t="s">
        <v>348</v>
      </c>
      <c r="I15" t="s">
        <v>559</v>
      </c>
      <c r="K15" s="5"/>
      <c r="L15">
        <f>_xlfn.NUMBERVALUE(SUBSTITUTE(A20,"Carbon Footprint: ",""))</f>
        <v>10019.5199999999</v>
      </c>
      <c r="M15">
        <f t="shared" ref="M15:T15" si="12">_xlfn.NUMBERVALUE(SUBSTITUTE(B20,"Carbon Footprint: ",""))</f>
        <v>17124.2399999999</v>
      </c>
      <c r="N15">
        <f t="shared" si="12"/>
        <v>34705.440000000002</v>
      </c>
      <c r="O15" s="8">
        <f t="shared" si="12"/>
        <v>10019.5199999999</v>
      </c>
      <c r="P15" s="8">
        <f t="shared" si="12"/>
        <v>19486.32</v>
      </c>
      <c r="Q15" s="8">
        <f t="shared" si="12"/>
        <v>40115.040000000001</v>
      </c>
      <c r="R15">
        <f t="shared" si="12"/>
        <v>10133.7599999999</v>
      </c>
      <c r="S15">
        <f t="shared" si="12"/>
        <v>18705.119999999901</v>
      </c>
      <c r="T15">
        <f t="shared" si="12"/>
        <v>35715.120000000003</v>
      </c>
    </row>
    <row r="16" spans="1:22" x14ac:dyDescent="0.3">
      <c r="A16" t="s">
        <v>135</v>
      </c>
      <c r="B16" t="s">
        <v>247</v>
      </c>
      <c r="C16" t="s">
        <v>454</v>
      </c>
      <c r="D16" t="s">
        <v>177</v>
      </c>
      <c r="E16" t="s">
        <v>298</v>
      </c>
      <c r="F16" t="s">
        <v>509</v>
      </c>
      <c r="G16" t="s">
        <v>204</v>
      </c>
      <c r="H16" t="s">
        <v>349</v>
      </c>
      <c r="I16" t="s">
        <v>560</v>
      </c>
      <c r="K16" s="5"/>
      <c r="L16">
        <f>_xlfn.NUMBERVALUE(SUBSTITUTE(A28,"Carbon Footprint: ",""))</f>
        <v>9562.5599999999904</v>
      </c>
      <c r="M16">
        <f t="shared" ref="M16:T16" si="13">_xlfn.NUMBERVALUE(SUBSTITUTE(B28,"Carbon Footprint: ",""))</f>
        <v>18476.639999999901</v>
      </c>
      <c r="N16">
        <f t="shared" si="13"/>
        <v>35048.160000000003</v>
      </c>
      <c r="O16" s="8">
        <f t="shared" si="13"/>
        <v>10019.5199999999</v>
      </c>
      <c r="P16" s="8">
        <f t="shared" si="13"/>
        <v>18933.599999999999</v>
      </c>
      <c r="Q16" s="8">
        <f t="shared" si="13"/>
        <v>41695.919999999998</v>
      </c>
      <c r="R16">
        <f t="shared" si="13"/>
        <v>11257.68</v>
      </c>
      <c r="S16">
        <f t="shared" si="13"/>
        <v>21409.919999999998</v>
      </c>
      <c r="T16">
        <f t="shared" si="13"/>
        <v>36400.559999999998</v>
      </c>
    </row>
    <row r="17" spans="1:20" x14ac:dyDescent="0.3">
      <c r="A17" t="s">
        <v>394</v>
      </c>
      <c r="B17" t="s">
        <v>395</v>
      </c>
      <c r="C17" t="s">
        <v>603</v>
      </c>
      <c r="D17" t="s">
        <v>396</v>
      </c>
      <c r="E17" t="s">
        <v>397</v>
      </c>
      <c r="F17" t="s">
        <v>604</v>
      </c>
      <c r="G17" t="s">
        <v>398</v>
      </c>
      <c r="H17" t="s">
        <v>399</v>
      </c>
      <c r="I17" t="s">
        <v>605</v>
      </c>
      <c r="K17" s="5"/>
      <c r="L17">
        <f>_xlfn.NUMBERVALUE(SUBSTITUTE(A36,"Carbon Footprint: ",""))</f>
        <v>9562.5599999999904</v>
      </c>
      <c r="M17">
        <f t="shared" ref="M17:T17" si="14">_xlfn.NUMBERVALUE(SUBSTITUTE(B36,"Carbon Footprint: ",""))</f>
        <v>17581.199999999899</v>
      </c>
      <c r="N17">
        <f t="shared" si="14"/>
        <v>35829.360000000001</v>
      </c>
      <c r="O17" s="8">
        <f t="shared" si="14"/>
        <v>10247.9999999999</v>
      </c>
      <c r="P17" s="8">
        <f t="shared" si="14"/>
        <v>21067.200000000001</v>
      </c>
      <c r="Q17" s="8">
        <f t="shared" si="14"/>
        <v>40115.040000000001</v>
      </c>
      <c r="R17">
        <f t="shared" si="14"/>
        <v>10019.5199999999</v>
      </c>
      <c r="S17">
        <f t="shared" si="14"/>
        <v>18705.119999999901</v>
      </c>
      <c r="T17">
        <f t="shared" si="14"/>
        <v>38648.400000000001</v>
      </c>
    </row>
    <row r="18" spans="1:20" x14ac:dyDescent="0.3">
      <c r="K18" s="5"/>
      <c r="L18">
        <f>_xlfn.NUMBERVALUE(SUBSTITUTE(A44,"Carbon Footprint: ",""))</f>
        <v>10019.5199999999</v>
      </c>
      <c r="M18">
        <f t="shared" ref="M18:T18" si="15">_xlfn.NUMBERVALUE(SUBSTITUTE(B44,"Carbon Footprint: ",""))</f>
        <v>18362.3999999999</v>
      </c>
      <c r="N18">
        <f t="shared" si="15"/>
        <v>33353.040000000001</v>
      </c>
      <c r="O18" s="8">
        <f t="shared" si="15"/>
        <v>9562.5599999999904</v>
      </c>
      <c r="P18" s="8">
        <f t="shared" si="15"/>
        <v>19829.039999999899</v>
      </c>
      <c r="Q18" s="8">
        <f t="shared" si="15"/>
        <v>40229.279999999999</v>
      </c>
      <c r="R18">
        <f t="shared" si="15"/>
        <v>11143.44</v>
      </c>
      <c r="S18">
        <f t="shared" si="15"/>
        <v>19600.559999999899</v>
      </c>
      <c r="T18">
        <f t="shared" si="15"/>
        <v>34819.68</v>
      </c>
    </row>
    <row r="19" spans="1:20" x14ac:dyDescent="0.3">
      <c r="A19" t="s">
        <v>136</v>
      </c>
      <c r="B19" t="s">
        <v>248</v>
      </c>
      <c r="C19" t="s">
        <v>455</v>
      </c>
      <c r="D19" t="s">
        <v>630</v>
      </c>
      <c r="E19" t="s">
        <v>299</v>
      </c>
      <c r="F19" t="s">
        <v>510</v>
      </c>
      <c r="G19" t="s">
        <v>205</v>
      </c>
      <c r="H19" t="s">
        <v>350</v>
      </c>
      <c r="I19" t="s">
        <v>561</v>
      </c>
      <c r="K19" s="5"/>
      <c r="L19">
        <f>_xlfn.NUMBERVALUE(SUBSTITUTE(A52,"Carbon Footprint: ",""))</f>
        <v>10914.96</v>
      </c>
      <c r="M19">
        <f t="shared" ref="M19:T19" si="16">_xlfn.NUMBERVALUE(SUBSTITUTE(B52,"Carbon Footprint: ",""))</f>
        <v>18705.119999999901</v>
      </c>
      <c r="N19">
        <f t="shared" si="16"/>
        <v>35048.160000000003</v>
      </c>
      <c r="O19" s="8">
        <f t="shared" si="16"/>
        <v>10019.5199999999</v>
      </c>
      <c r="P19" s="8">
        <f t="shared" si="16"/>
        <v>21295.68</v>
      </c>
      <c r="Q19" s="8">
        <f t="shared" si="16"/>
        <v>41353.199999999997</v>
      </c>
      <c r="R19">
        <f t="shared" si="16"/>
        <v>8895.5999999999894</v>
      </c>
      <c r="S19">
        <f t="shared" si="16"/>
        <v>18933.599999999999</v>
      </c>
      <c r="T19">
        <f t="shared" si="16"/>
        <v>37181.760000000002</v>
      </c>
    </row>
    <row r="20" spans="1:20" x14ac:dyDescent="0.3">
      <c r="A20" t="s">
        <v>137</v>
      </c>
      <c r="B20" t="s">
        <v>249</v>
      </c>
      <c r="C20" t="s">
        <v>456</v>
      </c>
      <c r="D20" t="s">
        <v>137</v>
      </c>
      <c r="E20" t="s">
        <v>300</v>
      </c>
      <c r="F20" t="s">
        <v>511</v>
      </c>
      <c r="G20" t="s">
        <v>164</v>
      </c>
      <c r="H20" t="s">
        <v>237</v>
      </c>
      <c r="I20" t="s">
        <v>562</v>
      </c>
      <c r="K20" s="5"/>
      <c r="L20">
        <f>_xlfn.NUMBERVALUE(SUBSTITUTE(A60,"Carbon Footprint: ",""))</f>
        <v>9562.5599999999904</v>
      </c>
      <c r="M20">
        <f t="shared" ref="M20:T20" si="17">_xlfn.NUMBERVALUE(SUBSTITUTE(B60,"Carbon Footprint: ",""))</f>
        <v>18476.639999999901</v>
      </c>
      <c r="N20">
        <f t="shared" si="17"/>
        <v>36514.800000000003</v>
      </c>
      <c r="O20" s="8">
        <f t="shared" si="17"/>
        <v>10019.5199999999</v>
      </c>
      <c r="P20" s="8">
        <f t="shared" si="17"/>
        <v>18933.599999999999</v>
      </c>
      <c r="Q20" s="8">
        <f t="shared" si="17"/>
        <v>37296</v>
      </c>
      <c r="R20">
        <f t="shared" si="17"/>
        <v>10019.5199999999</v>
      </c>
      <c r="S20">
        <f t="shared" si="17"/>
        <v>19486.32</v>
      </c>
      <c r="T20">
        <f t="shared" si="17"/>
        <v>37181.760000000002</v>
      </c>
    </row>
    <row r="21" spans="1:20" x14ac:dyDescent="0.3">
      <c r="A21" t="s">
        <v>138</v>
      </c>
      <c r="B21" t="s">
        <v>250</v>
      </c>
      <c r="C21" t="s">
        <v>457</v>
      </c>
      <c r="D21" t="s">
        <v>138</v>
      </c>
      <c r="E21" t="s">
        <v>301</v>
      </c>
      <c r="F21" t="s">
        <v>512</v>
      </c>
      <c r="G21" t="s">
        <v>165</v>
      </c>
      <c r="H21" t="s">
        <v>238</v>
      </c>
      <c r="I21" t="s">
        <v>563</v>
      </c>
      <c r="K21" s="5"/>
      <c r="L21">
        <f>_xlfn.NUMBERVALUE(SUBSTITUTE(A68,"Carbon Footprint: ",""))</f>
        <v>10362.2399999999</v>
      </c>
      <c r="M21">
        <f t="shared" ref="M21:T21" si="18">_xlfn.NUMBERVALUE(SUBSTITUTE(B68,"Carbon Footprint: ",""))</f>
        <v>17352.719999999899</v>
      </c>
      <c r="N21">
        <f t="shared" si="18"/>
        <v>34591.199999999997</v>
      </c>
      <c r="O21" s="8">
        <f t="shared" si="18"/>
        <v>9905.2799999999897</v>
      </c>
      <c r="P21" s="8">
        <f t="shared" si="18"/>
        <v>20057.519999999899</v>
      </c>
      <c r="Q21" s="8">
        <f t="shared" si="18"/>
        <v>39105.360000000001</v>
      </c>
      <c r="R21">
        <f t="shared" si="18"/>
        <v>8895.5999999999894</v>
      </c>
      <c r="S21">
        <f t="shared" si="18"/>
        <v>18819.359999999899</v>
      </c>
      <c r="T21">
        <f t="shared" si="18"/>
        <v>34819.68</v>
      </c>
    </row>
    <row r="22" spans="1:20" x14ac:dyDescent="0.3">
      <c r="A22" t="s">
        <v>139</v>
      </c>
      <c r="B22" t="s">
        <v>251</v>
      </c>
      <c r="C22" t="s">
        <v>458</v>
      </c>
      <c r="D22" t="s">
        <v>139</v>
      </c>
      <c r="E22" t="s">
        <v>302</v>
      </c>
      <c r="F22" t="s">
        <v>513</v>
      </c>
      <c r="G22" t="s">
        <v>166</v>
      </c>
      <c r="H22" t="s">
        <v>239</v>
      </c>
      <c r="I22" t="s">
        <v>564</v>
      </c>
      <c r="K22" s="5"/>
      <c r="L22">
        <f>_xlfn.NUMBERVALUE(SUBSTITUTE(A76,"Carbon Footprint: ",""))</f>
        <v>10133.7599999999</v>
      </c>
      <c r="M22">
        <f t="shared" ref="M22:T22" si="19">_xlfn.NUMBERVALUE(SUBSTITUTE(B76,"Carbon Footprint: ",""))</f>
        <v>18248.159999999902</v>
      </c>
      <c r="N22">
        <f t="shared" si="19"/>
        <v>34933.919999999998</v>
      </c>
      <c r="O22" s="8">
        <f t="shared" si="19"/>
        <v>9791.03999999999</v>
      </c>
      <c r="P22" s="8">
        <f t="shared" si="19"/>
        <v>19486.32</v>
      </c>
      <c r="Q22" s="8">
        <f t="shared" si="19"/>
        <v>42705.599999999999</v>
      </c>
      <c r="R22">
        <f t="shared" si="19"/>
        <v>11257.6799999999</v>
      </c>
      <c r="S22">
        <f t="shared" si="19"/>
        <v>18133.919999999998</v>
      </c>
      <c r="T22">
        <f t="shared" si="19"/>
        <v>37752.959999999999</v>
      </c>
    </row>
    <row r="23" spans="1:20" x14ac:dyDescent="0.3">
      <c r="A23" t="s">
        <v>140</v>
      </c>
      <c r="B23" t="s">
        <v>252</v>
      </c>
      <c r="C23" t="s">
        <v>459</v>
      </c>
      <c r="D23" t="s">
        <v>631</v>
      </c>
      <c r="E23" t="s">
        <v>303</v>
      </c>
      <c r="F23" t="s">
        <v>514</v>
      </c>
      <c r="G23" t="s">
        <v>206</v>
      </c>
      <c r="H23" t="s">
        <v>351</v>
      </c>
      <c r="I23" t="s">
        <v>565</v>
      </c>
      <c r="K23" s="5" t="s">
        <v>386</v>
      </c>
      <c r="L23">
        <f>_xlfn.NUMBERVALUE(SUBSTITUTE(A5,"Latency: ",""))</f>
        <v>118</v>
      </c>
      <c r="M23">
        <f t="shared" ref="M23:T23" si="20">_xlfn.NUMBERVALUE(SUBSTITUTE(B5,"Latency: ",""))</f>
        <v>220</v>
      </c>
      <c r="N23">
        <f t="shared" si="20"/>
        <v>450</v>
      </c>
      <c r="O23" s="8">
        <f t="shared" si="20"/>
        <v>112</v>
      </c>
      <c r="P23" s="8">
        <f t="shared" si="20"/>
        <v>244</v>
      </c>
      <c r="Q23" s="8">
        <f t="shared" si="20"/>
        <v>446</v>
      </c>
      <c r="R23">
        <f t="shared" si="20"/>
        <v>128</v>
      </c>
      <c r="S23">
        <f t="shared" si="20"/>
        <v>202</v>
      </c>
      <c r="T23">
        <f t="shared" si="20"/>
        <v>408</v>
      </c>
    </row>
    <row r="24" spans="1:20" x14ac:dyDescent="0.3">
      <c r="A24" t="s">
        <v>141</v>
      </c>
      <c r="B24" t="s">
        <v>253</v>
      </c>
      <c r="C24" t="s">
        <v>460</v>
      </c>
      <c r="D24" t="s">
        <v>632</v>
      </c>
      <c r="E24" t="s">
        <v>304</v>
      </c>
      <c r="F24" t="s">
        <v>515</v>
      </c>
      <c r="G24" t="s">
        <v>207</v>
      </c>
      <c r="H24" t="s">
        <v>352</v>
      </c>
      <c r="I24" t="s">
        <v>566</v>
      </c>
      <c r="K24" s="5"/>
      <c r="L24">
        <f>_xlfn.NUMBERVALUE(SUBSTITUTE(A13,"Latency: ",""))</f>
        <v>124</v>
      </c>
      <c r="M24">
        <f t="shared" ref="M24:T24" si="21">_xlfn.NUMBERVALUE(SUBSTITUTE(B13,"Latency: ",""))</f>
        <v>206</v>
      </c>
      <c r="N24">
        <f t="shared" si="21"/>
        <v>406</v>
      </c>
      <c r="O24" s="8">
        <f t="shared" si="21"/>
        <v>110</v>
      </c>
      <c r="P24" s="8">
        <f t="shared" si="21"/>
        <v>244</v>
      </c>
      <c r="Q24" s="8">
        <f t="shared" si="21"/>
        <v>468</v>
      </c>
      <c r="R24">
        <f t="shared" si="21"/>
        <v>112</v>
      </c>
      <c r="S24">
        <f t="shared" si="21"/>
        <v>216</v>
      </c>
      <c r="T24">
        <f t="shared" si="21"/>
        <v>414</v>
      </c>
    </row>
    <row r="25" spans="1:20" x14ac:dyDescent="0.3">
      <c r="A25" t="s">
        <v>400</v>
      </c>
      <c r="B25" t="s">
        <v>401</v>
      </c>
      <c r="C25" t="s">
        <v>606</v>
      </c>
      <c r="D25" t="s">
        <v>633</v>
      </c>
      <c r="E25" t="s">
        <v>402</v>
      </c>
      <c r="F25" t="s">
        <v>607</v>
      </c>
      <c r="G25" t="s">
        <v>403</v>
      </c>
      <c r="H25" t="s">
        <v>404</v>
      </c>
      <c r="I25" t="s">
        <v>608</v>
      </c>
      <c r="K25" s="5"/>
      <c r="L25">
        <f>_xlfn.NUMBERVALUE(SUBSTITUTE(A21,"Latency: ",""))</f>
        <v>114</v>
      </c>
      <c r="M25">
        <f t="shared" ref="M25:T25" si="22">_xlfn.NUMBERVALUE(SUBSTITUTE(B21,"Latency: ",""))</f>
        <v>200</v>
      </c>
      <c r="N25">
        <f t="shared" si="22"/>
        <v>408</v>
      </c>
      <c r="O25" s="8">
        <f t="shared" si="22"/>
        <v>114</v>
      </c>
      <c r="P25" s="8">
        <f t="shared" si="22"/>
        <v>226</v>
      </c>
      <c r="Q25" s="8">
        <f t="shared" si="22"/>
        <v>472</v>
      </c>
      <c r="R25">
        <f t="shared" si="22"/>
        <v>116</v>
      </c>
      <c r="S25">
        <f t="shared" si="22"/>
        <v>220</v>
      </c>
      <c r="T25">
        <f t="shared" si="22"/>
        <v>418</v>
      </c>
    </row>
    <row r="26" spans="1:20" x14ac:dyDescent="0.3">
      <c r="K26" s="5"/>
      <c r="L26">
        <f>_xlfn.NUMBERVALUE(SUBSTITUTE(A29,"Latency: ",""))</f>
        <v>106</v>
      </c>
      <c r="M26">
        <f t="shared" ref="M26:T26" si="23">_xlfn.NUMBERVALUE(SUBSTITUTE(B29,"Latency: ",""))</f>
        <v>216</v>
      </c>
      <c r="N26">
        <f t="shared" si="23"/>
        <v>414</v>
      </c>
      <c r="O26" s="8">
        <f t="shared" si="23"/>
        <v>114</v>
      </c>
      <c r="P26" s="8">
        <f t="shared" si="23"/>
        <v>224</v>
      </c>
      <c r="Q26" s="8">
        <f t="shared" si="23"/>
        <v>492</v>
      </c>
      <c r="R26">
        <f t="shared" si="23"/>
        <v>128</v>
      </c>
      <c r="S26">
        <f t="shared" si="23"/>
        <v>252</v>
      </c>
      <c r="T26">
        <f t="shared" si="23"/>
        <v>430</v>
      </c>
    </row>
    <row r="27" spans="1:20" x14ac:dyDescent="0.3">
      <c r="A27" t="s">
        <v>142</v>
      </c>
      <c r="B27" t="s">
        <v>254</v>
      </c>
      <c r="C27" t="s">
        <v>461</v>
      </c>
      <c r="D27" t="s">
        <v>634</v>
      </c>
      <c r="E27" t="s">
        <v>305</v>
      </c>
      <c r="F27" t="s">
        <v>516</v>
      </c>
      <c r="G27" t="s">
        <v>208</v>
      </c>
      <c r="H27" t="s">
        <v>353</v>
      </c>
      <c r="I27" t="s">
        <v>567</v>
      </c>
      <c r="K27" s="5"/>
      <c r="L27">
        <f>_xlfn.NUMBERVALUE(SUBSTITUTE(A37,"Latency: ",""))</f>
        <v>106</v>
      </c>
      <c r="M27">
        <f t="shared" ref="M27:T27" si="24">_xlfn.NUMBERVALUE(SUBSTITUTE(B37,"Latency: ",""))</f>
        <v>208</v>
      </c>
      <c r="N27">
        <f t="shared" si="24"/>
        <v>420</v>
      </c>
      <c r="O27" s="8">
        <f t="shared" si="24"/>
        <v>118</v>
      </c>
      <c r="P27" s="8">
        <f t="shared" si="24"/>
        <v>246</v>
      </c>
      <c r="Q27" s="8">
        <f t="shared" si="24"/>
        <v>472</v>
      </c>
      <c r="R27">
        <f t="shared" si="24"/>
        <v>114</v>
      </c>
      <c r="S27">
        <f t="shared" si="24"/>
        <v>220</v>
      </c>
      <c r="T27">
        <f t="shared" si="24"/>
        <v>454</v>
      </c>
    </row>
    <row r="28" spans="1:20" x14ac:dyDescent="0.3">
      <c r="A28" t="s">
        <v>143</v>
      </c>
      <c r="B28" t="s">
        <v>255</v>
      </c>
      <c r="C28" t="s">
        <v>462</v>
      </c>
      <c r="D28" t="s">
        <v>137</v>
      </c>
      <c r="E28" t="s">
        <v>306</v>
      </c>
      <c r="F28" t="s">
        <v>517</v>
      </c>
      <c r="G28" t="s">
        <v>197</v>
      </c>
      <c r="H28" t="s">
        <v>354</v>
      </c>
      <c r="I28" t="s">
        <v>568</v>
      </c>
      <c r="K28" s="5"/>
      <c r="L28">
        <f>_xlfn.NUMBERVALUE(SUBSTITUTE(A45,"Latency: ",""))</f>
        <v>114</v>
      </c>
      <c r="M28">
        <f t="shared" ref="M28:T28" si="25">_xlfn.NUMBERVALUE(SUBSTITUTE(B45,"Latency: ",""))</f>
        <v>214</v>
      </c>
      <c r="N28">
        <f t="shared" si="25"/>
        <v>392</v>
      </c>
      <c r="O28" s="8">
        <f t="shared" si="25"/>
        <v>106</v>
      </c>
      <c r="P28" s="8">
        <f t="shared" si="25"/>
        <v>232</v>
      </c>
      <c r="Q28" s="8">
        <f t="shared" si="25"/>
        <v>474</v>
      </c>
      <c r="R28">
        <f t="shared" si="25"/>
        <v>126</v>
      </c>
      <c r="S28">
        <f t="shared" si="25"/>
        <v>228</v>
      </c>
      <c r="T28">
        <f t="shared" si="25"/>
        <v>410</v>
      </c>
    </row>
    <row r="29" spans="1:20" x14ac:dyDescent="0.3">
      <c r="A29" t="s">
        <v>144</v>
      </c>
      <c r="B29" t="s">
        <v>256</v>
      </c>
      <c r="C29" t="s">
        <v>463</v>
      </c>
      <c r="D29" t="s">
        <v>138</v>
      </c>
      <c r="E29" t="s">
        <v>307</v>
      </c>
      <c r="F29" t="s">
        <v>518</v>
      </c>
      <c r="G29" t="s">
        <v>198</v>
      </c>
      <c r="H29" t="s">
        <v>355</v>
      </c>
      <c r="I29" t="s">
        <v>569</v>
      </c>
      <c r="K29" s="5"/>
      <c r="L29">
        <f>_xlfn.NUMBERVALUE(SUBSTITUTE(A53,"Latency: ",""))</f>
        <v>122</v>
      </c>
      <c r="M29">
        <f t="shared" ref="M29:T29" si="26">_xlfn.NUMBERVALUE(SUBSTITUTE(B53,"Latency: ",""))</f>
        <v>220</v>
      </c>
      <c r="N29">
        <f t="shared" si="26"/>
        <v>414</v>
      </c>
      <c r="O29" s="8">
        <f t="shared" si="26"/>
        <v>114</v>
      </c>
      <c r="P29" s="8">
        <f t="shared" si="26"/>
        <v>250</v>
      </c>
      <c r="Q29" s="8">
        <f t="shared" si="26"/>
        <v>486</v>
      </c>
      <c r="R29">
        <f t="shared" si="26"/>
        <v>102</v>
      </c>
      <c r="S29">
        <f t="shared" si="26"/>
        <v>224</v>
      </c>
      <c r="T29">
        <f t="shared" si="26"/>
        <v>436</v>
      </c>
    </row>
    <row r="30" spans="1:20" x14ac:dyDescent="0.3">
      <c r="A30" t="s">
        <v>145</v>
      </c>
      <c r="B30" t="s">
        <v>257</v>
      </c>
      <c r="C30" t="s">
        <v>464</v>
      </c>
      <c r="D30" t="s">
        <v>139</v>
      </c>
      <c r="E30" t="s">
        <v>308</v>
      </c>
      <c r="F30" t="s">
        <v>519</v>
      </c>
      <c r="G30" t="s">
        <v>199</v>
      </c>
      <c r="H30" t="s">
        <v>356</v>
      </c>
      <c r="I30" t="s">
        <v>570</v>
      </c>
      <c r="K30" s="5"/>
      <c r="L30">
        <f>_xlfn.NUMBERVALUE(SUBSTITUTE(A61,"Latency: ",""))</f>
        <v>106</v>
      </c>
      <c r="M30">
        <f t="shared" ref="M30:T30" si="27">_xlfn.NUMBERVALUE(SUBSTITUTE(B61,"Latency: ",""))</f>
        <v>216</v>
      </c>
      <c r="N30">
        <f t="shared" si="27"/>
        <v>432</v>
      </c>
      <c r="O30" s="8">
        <f t="shared" si="27"/>
        <v>114</v>
      </c>
      <c r="P30" s="8">
        <f t="shared" si="27"/>
        <v>224</v>
      </c>
      <c r="Q30" s="8">
        <f t="shared" si="27"/>
        <v>438</v>
      </c>
      <c r="R30">
        <f t="shared" si="27"/>
        <v>114</v>
      </c>
      <c r="S30">
        <f t="shared" si="27"/>
        <v>226</v>
      </c>
      <c r="T30">
        <f t="shared" si="27"/>
        <v>436</v>
      </c>
    </row>
    <row r="31" spans="1:20" x14ac:dyDescent="0.3">
      <c r="A31" t="s">
        <v>146</v>
      </c>
      <c r="B31" t="s">
        <v>258</v>
      </c>
      <c r="C31" t="s">
        <v>465</v>
      </c>
      <c r="D31" t="s">
        <v>635</v>
      </c>
      <c r="E31" t="s">
        <v>309</v>
      </c>
      <c r="F31" t="s">
        <v>520</v>
      </c>
      <c r="G31" t="s">
        <v>209</v>
      </c>
      <c r="H31" t="s">
        <v>357</v>
      </c>
      <c r="I31" t="s">
        <v>571</v>
      </c>
      <c r="K31" s="5"/>
      <c r="L31">
        <f>_xlfn.NUMBERVALUE(SUBSTITUTE(A69,"Latency: ",""))</f>
        <v>120</v>
      </c>
      <c r="M31">
        <f t="shared" ref="M31:T31" si="28">_xlfn.NUMBERVALUE(SUBSTITUTE(B69,"Latency: ",""))</f>
        <v>204</v>
      </c>
      <c r="N31">
        <f t="shared" si="28"/>
        <v>406</v>
      </c>
      <c r="O31" s="8">
        <f t="shared" si="28"/>
        <v>112</v>
      </c>
      <c r="P31" s="8">
        <f t="shared" si="28"/>
        <v>236</v>
      </c>
      <c r="Q31" s="8">
        <f t="shared" si="28"/>
        <v>462</v>
      </c>
      <c r="R31">
        <f t="shared" si="28"/>
        <v>102</v>
      </c>
      <c r="S31">
        <f t="shared" si="28"/>
        <v>222</v>
      </c>
      <c r="T31">
        <f t="shared" si="28"/>
        <v>410</v>
      </c>
    </row>
    <row r="32" spans="1:20" x14ac:dyDescent="0.3">
      <c r="A32" t="s">
        <v>147</v>
      </c>
      <c r="B32" t="s">
        <v>259</v>
      </c>
      <c r="C32" t="s">
        <v>466</v>
      </c>
      <c r="D32" t="s">
        <v>636</v>
      </c>
      <c r="E32" t="s">
        <v>310</v>
      </c>
      <c r="F32" t="s">
        <v>521</v>
      </c>
      <c r="G32" t="s">
        <v>210</v>
      </c>
      <c r="H32" t="s">
        <v>358</v>
      </c>
      <c r="I32" t="s">
        <v>572</v>
      </c>
      <c r="K32" s="5"/>
      <c r="L32">
        <f>_xlfn.NUMBERVALUE(SUBSTITUTE(A77,"Latency: ",""))</f>
        <v>116</v>
      </c>
      <c r="M32">
        <f t="shared" ref="M32:T32" si="29">_xlfn.NUMBERVALUE(SUBSTITUTE(B77,"Latency: ",""))</f>
        <v>212</v>
      </c>
      <c r="N32">
        <f t="shared" si="29"/>
        <v>412</v>
      </c>
      <c r="O32" s="8">
        <f t="shared" si="29"/>
        <v>110</v>
      </c>
      <c r="P32" s="8">
        <f t="shared" si="29"/>
        <v>226</v>
      </c>
      <c r="Q32" s="8">
        <f t="shared" si="29"/>
        <v>502</v>
      </c>
      <c r="R32">
        <f t="shared" si="29"/>
        <v>128</v>
      </c>
      <c r="S32">
        <f t="shared" si="29"/>
        <v>210</v>
      </c>
      <c r="T32">
        <f t="shared" si="29"/>
        <v>446</v>
      </c>
    </row>
    <row r="33" spans="1:20" x14ac:dyDescent="0.3">
      <c r="A33" t="s">
        <v>405</v>
      </c>
      <c r="B33" t="s">
        <v>406</v>
      </c>
      <c r="C33" t="s">
        <v>609</v>
      </c>
      <c r="D33" t="s">
        <v>637</v>
      </c>
      <c r="E33" t="s">
        <v>407</v>
      </c>
      <c r="F33" t="s">
        <v>610</v>
      </c>
      <c r="G33" t="s">
        <v>408</v>
      </c>
      <c r="H33" t="s">
        <v>409</v>
      </c>
      <c r="I33" t="s">
        <v>611</v>
      </c>
      <c r="K33" s="5" t="s">
        <v>497</v>
      </c>
      <c r="L33">
        <f>_xlfn.NUMBERVALUE(SUBSTITUTE(A6,"Redundancy: ",""))</f>
        <v>59</v>
      </c>
      <c r="M33">
        <f t="shared" ref="M33:T33" si="30">_xlfn.NUMBERVALUE(SUBSTITUTE(B6,"Redundancy: ",""))</f>
        <v>110</v>
      </c>
      <c r="N33">
        <f t="shared" si="30"/>
        <v>225</v>
      </c>
      <c r="O33" s="8">
        <f t="shared" si="30"/>
        <v>56</v>
      </c>
      <c r="P33" s="8">
        <f t="shared" si="30"/>
        <v>122</v>
      </c>
      <c r="Q33" s="8">
        <f t="shared" si="30"/>
        <v>223</v>
      </c>
      <c r="R33">
        <f t="shared" si="30"/>
        <v>64</v>
      </c>
      <c r="S33">
        <f t="shared" si="30"/>
        <v>101</v>
      </c>
      <c r="T33">
        <f t="shared" si="30"/>
        <v>204</v>
      </c>
    </row>
    <row r="34" spans="1:20" x14ac:dyDescent="0.3">
      <c r="K34" s="5"/>
      <c r="L34">
        <f>_xlfn.NUMBERVALUE(SUBSTITUTE(A14,"Redundancy: ",""))</f>
        <v>62</v>
      </c>
      <c r="M34">
        <f t="shared" ref="M34:T34" si="31">_xlfn.NUMBERVALUE(SUBSTITUTE(B14,"Redundancy: ",""))</f>
        <v>103</v>
      </c>
      <c r="N34">
        <f t="shared" si="31"/>
        <v>203</v>
      </c>
      <c r="O34" s="8">
        <f t="shared" si="31"/>
        <v>55</v>
      </c>
      <c r="P34" s="8">
        <f t="shared" si="31"/>
        <v>122</v>
      </c>
      <c r="Q34" s="8">
        <f t="shared" si="31"/>
        <v>234</v>
      </c>
      <c r="R34">
        <f t="shared" si="31"/>
        <v>56</v>
      </c>
      <c r="S34">
        <f t="shared" si="31"/>
        <v>108</v>
      </c>
      <c r="T34">
        <f t="shared" si="31"/>
        <v>207</v>
      </c>
    </row>
    <row r="35" spans="1:20" x14ac:dyDescent="0.3">
      <c r="A35" t="s">
        <v>646</v>
      </c>
      <c r="B35" t="s">
        <v>260</v>
      </c>
      <c r="C35" t="s">
        <v>467</v>
      </c>
      <c r="D35" t="s">
        <v>178</v>
      </c>
      <c r="E35" t="s">
        <v>311</v>
      </c>
      <c r="F35" t="s">
        <v>522</v>
      </c>
      <c r="G35" t="s">
        <v>211</v>
      </c>
      <c r="H35" t="s">
        <v>359</v>
      </c>
      <c r="I35" t="s">
        <v>573</v>
      </c>
      <c r="K35" s="5"/>
      <c r="L35">
        <f>_xlfn.NUMBERVALUE(SUBSTITUTE(A22,"Redundancy: ",""))</f>
        <v>57</v>
      </c>
      <c r="M35">
        <f t="shared" ref="M35:T35" si="32">_xlfn.NUMBERVALUE(SUBSTITUTE(B22,"Redundancy: ",""))</f>
        <v>100</v>
      </c>
      <c r="N35">
        <f t="shared" si="32"/>
        <v>204</v>
      </c>
      <c r="O35" s="8">
        <f t="shared" si="32"/>
        <v>57</v>
      </c>
      <c r="P35" s="8">
        <f t="shared" si="32"/>
        <v>113</v>
      </c>
      <c r="Q35" s="8">
        <f t="shared" si="32"/>
        <v>236</v>
      </c>
      <c r="R35">
        <f t="shared" si="32"/>
        <v>58</v>
      </c>
      <c r="S35">
        <f t="shared" si="32"/>
        <v>110</v>
      </c>
      <c r="T35">
        <f t="shared" si="32"/>
        <v>209</v>
      </c>
    </row>
    <row r="36" spans="1:20" x14ac:dyDescent="0.3">
      <c r="A36" t="s">
        <v>143</v>
      </c>
      <c r="B36" t="s">
        <v>261</v>
      </c>
      <c r="C36" t="s">
        <v>468</v>
      </c>
      <c r="D36" t="s">
        <v>125</v>
      </c>
      <c r="E36" t="s">
        <v>312</v>
      </c>
      <c r="F36" t="s">
        <v>511</v>
      </c>
      <c r="G36" t="s">
        <v>137</v>
      </c>
      <c r="H36" t="s">
        <v>237</v>
      </c>
      <c r="I36" t="s">
        <v>574</v>
      </c>
      <c r="K36" s="5"/>
      <c r="L36">
        <f>_xlfn.NUMBERVALUE(SUBSTITUTE(A30,"Redundancy: ",""))</f>
        <v>53</v>
      </c>
      <c r="M36">
        <f t="shared" ref="M36:T36" si="33">_xlfn.NUMBERVALUE(SUBSTITUTE(B30,"Redundancy: ",""))</f>
        <v>108</v>
      </c>
      <c r="N36">
        <f t="shared" si="33"/>
        <v>207</v>
      </c>
      <c r="O36" s="8">
        <f t="shared" si="33"/>
        <v>57</v>
      </c>
      <c r="P36" s="8">
        <f t="shared" si="33"/>
        <v>112</v>
      </c>
      <c r="Q36" s="8">
        <f t="shared" si="33"/>
        <v>246</v>
      </c>
      <c r="R36">
        <f t="shared" si="33"/>
        <v>64</v>
      </c>
      <c r="S36">
        <f t="shared" si="33"/>
        <v>126</v>
      </c>
      <c r="T36">
        <f t="shared" si="33"/>
        <v>215</v>
      </c>
    </row>
    <row r="37" spans="1:20" x14ac:dyDescent="0.3">
      <c r="A37" t="s">
        <v>144</v>
      </c>
      <c r="B37" t="s">
        <v>262</v>
      </c>
      <c r="C37" t="s">
        <v>469</v>
      </c>
      <c r="D37" t="s">
        <v>126</v>
      </c>
      <c r="E37" t="s">
        <v>313</v>
      </c>
      <c r="F37" t="s">
        <v>512</v>
      </c>
      <c r="G37" t="s">
        <v>138</v>
      </c>
      <c r="H37" t="s">
        <v>238</v>
      </c>
      <c r="I37" t="s">
        <v>575</v>
      </c>
      <c r="K37" s="5"/>
      <c r="L37">
        <f>_xlfn.NUMBERVALUE(SUBSTITUTE(A38,"Redundancy: ",""))</f>
        <v>53</v>
      </c>
      <c r="M37">
        <f t="shared" ref="M37:T37" si="34">_xlfn.NUMBERVALUE(SUBSTITUTE(B38,"Redundancy: ",""))</f>
        <v>104</v>
      </c>
      <c r="N37">
        <f t="shared" si="34"/>
        <v>210</v>
      </c>
      <c r="O37" s="8">
        <f t="shared" si="34"/>
        <v>59</v>
      </c>
      <c r="P37" s="8">
        <f t="shared" si="34"/>
        <v>123</v>
      </c>
      <c r="Q37" s="8">
        <f t="shared" si="34"/>
        <v>236</v>
      </c>
      <c r="R37">
        <f t="shared" si="34"/>
        <v>57</v>
      </c>
      <c r="S37">
        <f t="shared" si="34"/>
        <v>110</v>
      </c>
      <c r="T37">
        <f t="shared" si="34"/>
        <v>227</v>
      </c>
    </row>
    <row r="38" spans="1:20" x14ac:dyDescent="0.3">
      <c r="A38" t="s">
        <v>145</v>
      </c>
      <c r="B38" t="s">
        <v>263</v>
      </c>
      <c r="C38" t="s">
        <v>470</v>
      </c>
      <c r="D38" t="s">
        <v>127</v>
      </c>
      <c r="E38" t="s">
        <v>314</v>
      </c>
      <c r="F38" t="s">
        <v>513</v>
      </c>
      <c r="G38" t="s">
        <v>139</v>
      </c>
      <c r="H38" t="s">
        <v>239</v>
      </c>
      <c r="I38" t="s">
        <v>576</v>
      </c>
      <c r="K38" s="5"/>
      <c r="L38">
        <f>_xlfn.NUMBERVALUE(SUBSTITUTE(A46,"Redundancy: ",""))</f>
        <v>57</v>
      </c>
      <c r="M38">
        <f t="shared" ref="M38:T38" si="35">_xlfn.NUMBERVALUE(SUBSTITUTE(B46,"Redundancy: ",""))</f>
        <v>107</v>
      </c>
      <c r="N38">
        <f t="shared" si="35"/>
        <v>196</v>
      </c>
      <c r="O38" s="8">
        <f t="shared" si="35"/>
        <v>53</v>
      </c>
      <c r="P38" s="8">
        <f t="shared" si="35"/>
        <v>116</v>
      </c>
      <c r="Q38" s="8">
        <f t="shared" si="35"/>
        <v>237</v>
      </c>
      <c r="R38">
        <f t="shared" si="35"/>
        <v>63</v>
      </c>
      <c r="S38">
        <f t="shared" si="35"/>
        <v>114</v>
      </c>
      <c r="T38">
        <f t="shared" si="35"/>
        <v>205</v>
      </c>
    </row>
    <row r="39" spans="1:20" x14ac:dyDescent="0.3">
      <c r="A39" t="s">
        <v>647</v>
      </c>
      <c r="B39" t="s">
        <v>264</v>
      </c>
      <c r="C39" t="s">
        <v>471</v>
      </c>
      <c r="D39" t="s">
        <v>179</v>
      </c>
      <c r="E39" t="s">
        <v>315</v>
      </c>
      <c r="F39" t="s">
        <v>523</v>
      </c>
      <c r="G39" t="s">
        <v>212</v>
      </c>
      <c r="H39" t="s">
        <v>360</v>
      </c>
      <c r="I39" t="s">
        <v>577</v>
      </c>
      <c r="K39" s="5"/>
      <c r="L39">
        <f>_xlfn.NUMBERVALUE(SUBSTITUTE(A54,"Redundancy: ",""))</f>
        <v>61</v>
      </c>
      <c r="M39">
        <f t="shared" ref="M39:T39" si="36">_xlfn.NUMBERVALUE(SUBSTITUTE(B54,"Redundancy: ",""))</f>
        <v>110</v>
      </c>
      <c r="N39">
        <f t="shared" si="36"/>
        <v>207</v>
      </c>
      <c r="O39" s="8">
        <f t="shared" si="36"/>
        <v>57</v>
      </c>
      <c r="P39" s="8">
        <f t="shared" si="36"/>
        <v>125</v>
      </c>
      <c r="Q39" s="8">
        <f t="shared" si="36"/>
        <v>243</v>
      </c>
      <c r="R39">
        <f t="shared" si="36"/>
        <v>51</v>
      </c>
      <c r="S39">
        <f t="shared" si="36"/>
        <v>112</v>
      </c>
      <c r="T39">
        <f t="shared" si="36"/>
        <v>218</v>
      </c>
    </row>
    <row r="40" spans="1:20" x14ac:dyDescent="0.3">
      <c r="A40" t="s">
        <v>648</v>
      </c>
      <c r="B40" t="s">
        <v>265</v>
      </c>
      <c r="C40" t="s">
        <v>472</v>
      </c>
      <c r="D40" t="s">
        <v>180</v>
      </c>
      <c r="E40" t="s">
        <v>316</v>
      </c>
      <c r="F40" t="s">
        <v>524</v>
      </c>
      <c r="G40" t="s">
        <v>213</v>
      </c>
      <c r="H40" t="s">
        <v>361</v>
      </c>
      <c r="I40" t="s">
        <v>578</v>
      </c>
      <c r="K40" s="5"/>
      <c r="L40">
        <f>_xlfn.NUMBERVALUE(SUBSTITUTE(A62,"Redundancy: ",""))</f>
        <v>53</v>
      </c>
      <c r="M40">
        <f t="shared" ref="M40:T40" si="37">_xlfn.NUMBERVALUE(SUBSTITUTE(B62,"Redundancy: ",""))</f>
        <v>108</v>
      </c>
      <c r="N40">
        <f t="shared" si="37"/>
        <v>216</v>
      </c>
      <c r="O40" s="8">
        <f t="shared" si="37"/>
        <v>57</v>
      </c>
      <c r="P40" s="8">
        <f t="shared" si="37"/>
        <v>112</v>
      </c>
      <c r="Q40" s="8">
        <f t="shared" si="37"/>
        <v>219</v>
      </c>
      <c r="R40">
        <f t="shared" si="37"/>
        <v>57</v>
      </c>
      <c r="S40">
        <f t="shared" si="37"/>
        <v>113</v>
      </c>
      <c r="T40">
        <f t="shared" si="37"/>
        <v>218</v>
      </c>
    </row>
    <row r="41" spans="1:20" x14ac:dyDescent="0.3">
      <c r="A41" t="s">
        <v>649</v>
      </c>
      <c r="B41" t="s">
        <v>410</v>
      </c>
      <c r="C41" t="s">
        <v>612</v>
      </c>
      <c r="D41" t="s">
        <v>411</v>
      </c>
      <c r="E41" t="s">
        <v>412</v>
      </c>
      <c r="F41" t="s">
        <v>613</v>
      </c>
      <c r="G41" t="s">
        <v>413</v>
      </c>
      <c r="H41" t="s">
        <v>414</v>
      </c>
      <c r="I41" t="s">
        <v>614</v>
      </c>
      <c r="K41" s="5"/>
      <c r="L41">
        <f>_xlfn.NUMBERVALUE(SUBSTITUTE(A70,"Redundancy: ",""))</f>
        <v>60</v>
      </c>
      <c r="M41">
        <f t="shared" ref="M41:T41" si="38">_xlfn.NUMBERVALUE(SUBSTITUTE(B70,"Redundancy: ",""))</f>
        <v>102</v>
      </c>
      <c r="N41">
        <f t="shared" si="38"/>
        <v>203</v>
      </c>
      <c r="O41" s="8">
        <f t="shared" si="38"/>
        <v>56</v>
      </c>
      <c r="P41" s="8">
        <f t="shared" si="38"/>
        <v>118</v>
      </c>
      <c r="Q41" s="8">
        <f t="shared" si="38"/>
        <v>231</v>
      </c>
      <c r="R41">
        <f t="shared" si="38"/>
        <v>51</v>
      </c>
      <c r="S41">
        <f t="shared" si="38"/>
        <v>111</v>
      </c>
      <c r="T41">
        <f t="shared" si="38"/>
        <v>205</v>
      </c>
    </row>
    <row r="42" spans="1:20" x14ac:dyDescent="0.3">
      <c r="K42" s="5"/>
      <c r="L42">
        <f>_xlfn.NUMBERVALUE(SUBSTITUTE(A78,"Redundancy: ",""))</f>
        <v>58</v>
      </c>
      <c r="M42">
        <f t="shared" ref="M42:T42" si="39">_xlfn.NUMBERVALUE(SUBSTITUTE(B78,"Redundancy: ",""))</f>
        <v>106</v>
      </c>
      <c r="N42">
        <f t="shared" si="39"/>
        <v>206</v>
      </c>
      <c r="O42" s="8">
        <f t="shared" si="39"/>
        <v>55</v>
      </c>
      <c r="P42" s="8">
        <f t="shared" si="39"/>
        <v>113</v>
      </c>
      <c r="Q42" s="8">
        <f t="shared" si="39"/>
        <v>251</v>
      </c>
      <c r="R42">
        <f t="shared" si="39"/>
        <v>64</v>
      </c>
      <c r="S42">
        <f t="shared" si="39"/>
        <v>105</v>
      </c>
      <c r="T42">
        <f t="shared" si="39"/>
        <v>223</v>
      </c>
    </row>
    <row r="43" spans="1:20" x14ac:dyDescent="0.3">
      <c r="A43" t="s">
        <v>642</v>
      </c>
      <c r="B43" t="s">
        <v>266</v>
      </c>
      <c r="C43" t="s">
        <v>473</v>
      </c>
      <c r="D43" t="s">
        <v>181</v>
      </c>
      <c r="E43" t="s">
        <v>317</v>
      </c>
      <c r="F43" t="s">
        <v>525</v>
      </c>
      <c r="G43" t="s">
        <v>214</v>
      </c>
      <c r="H43" t="s">
        <v>362</v>
      </c>
      <c r="I43" t="s">
        <v>579</v>
      </c>
      <c r="K43" s="5" t="s">
        <v>387</v>
      </c>
      <c r="L43">
        <f>_xlfn.NUMBERVALUE(SUBSTITUTE(A9,"Time taken: ",""))</f>
        <v>9.2134954929351807</v>
      </c>
      <c r="M43">
        <f t="shared" ref="M43:T43" si="40">_xlfn.NUMBERVALUE(SUBSTITUTE(B9,"Time taken: ",""))</f>
        <v>20.353778600692699</v>
      </c>
      <c r="N43">
        <f t="shared" si="40"/>
        <v>42.115289926528902</v>
      </c>
      <c r="O43" s="8">
        <f t="shared" si="40"/>
        <v>11.2023901939392</v>
      </c>
      <c r="P43" s="8">
        <f t="shared" si="40"/>
        <v>28.941466093063301</v>
      </c>
      <c r="Q43" s="8">
        <f t="shared" si="40"/>
        <v>49.803006887435899</v>
      </c>
      <c r="R43">
        <f t="shared" si="40"/>
        <v>18.656013011932298</v>
      </c>
      <c r="S43">
        <f t="shared" si="40"/>
        <v>37.036924123764003</v>
      </c>
      <c r="T43">
        <f t="shared" si="40"/>
        <v>70.053830146789494</v>
      </c>
    </row>
    <row r="44" spans="1:20" x14ac:dyDescent="0.3">
      <c r="A44" t="s">
        <v>137</v>
      </c>
      <c r="B44" t="s">
        <v>267</v>
      </c>
      <c r="C44" t="s">
        <v>474</v>
      </c>
      <c r="D44" t="s">
        <v>143</v>
      </c>
      <c r="E44" t="s">
        <v>318</v>
      </c>
      <c r="F44" t="s">
        <v>526</v>
      </c>
      <c r="G44" t="s">
        <v>215</v>
      </c>
      <c r="H44" t="s">
        <v>363</v>
      </c>
      <c r="I44" t="s">
        <v>580</v>
      </c>
      <c r="K44" s="5"/>
      <c r="L44">
        <f>_xlfn.NUMBERVALUE(SUBSTITUTE(A17,"Time taken: ",""))</f>
        <v>9.0808389186859095</v>
      </c>
      <c r="M44">
        <f t="shared" ref="M44:T44" si="41">_xlfn.NUMBERVALUE(SUBSTITUTE(B17,"Time taken: ",""))</f>
        <v>19.119077682495099</v>
      </c>
      <c r="N44">
        <f t="shared" si="41"/>
        <v>41.1628482341766</v>
      </c>
      <c r="O44" s="8">
        <f t="shared" si="41"/>
        <v>11.9151561260223</v>
      </c>
      <c r="P44" s="8">
        <f t="shared" si="41"/>
        <v>28.823439121246299</v>
      </c>
      <c r="Q44" s="8">
        <f t="shared" si="41"/>
        <v>52.983520030975299</v>
      </c>
      <c r="R44">
        <f t="shared" si="41"/>
        <v>16.256510257720901</v>
      </c>
      <c r="S44">
        <f t="shared" si="41"/>
        <v>33.391453266143799</v>
      </c>
      <c r="T44">
        <f t="shared" si="41"/>
        <v>67.540984153747502</v>
      </c>
    </row>
    <row r="45" spans="1:20" x14ac:dyDescent="0.3">
      <c r="A45" t="s">
        <v>138</v>
      </c>
      <c r="B45" t="s">
        <v>268</v>
      </c>
      <c r="C45" t="s">
        <v>475</v>
      </c>
      <c r="D45" t="s">
        <v>144</v>
      </c>
      <c r="E45" t="s">
        <v>319</v>
      </c>
      <c r="F45" t="s">
        <v>527</v>
      </c>
      <c r="G45" t="s">
        <v>216</v>
      </c>
      <c r="H45" t="s">
        <v>364</v>
      </c>
      <c r="I45" t="s">
        <v>581</v>
      </c>
      <c r="K45" s="5"/>
      <c r="L45">
        <f>_xlfn.NUMBERVALUE(SUBSTITUTE(A25,"Time taken: ",""))</f>
        <v>9.1901903152465803</v>
      </c>
      <c r="M45">
        <f t="shared" ref="M45:T45" si="42">_xlfn.NUMBERVALUE(SUBSTITUTE(B25,"Time taken: ",""))</f>
        <v>19.051495313644399</v>
      </c>
      <c r="N45">
        <f t="shared" si="42"/>
        <v>41.616409063339198</v>
      </c>
      <c r="O45" s="8">
        <f t="shared" si="42"/>
        <v>11.612254381179801</v>
      </c>
      <c r="P45" s="8">
        <f t="shared" si="42"/>
        <v>24.116215467452999</v>
      </c>
      <c r="Q45" s="8">
        <f t="shared" si="42"/>
        <v>53.859439611434901</v>
      </c>
      <c r="R45">
        <f t="shared" si="42"/>
        <v>17.639597177505401</v>
      </c>
      <c r="S45">
        <f t="shared" si="42"/>
        <v>33.611579656600902</v>
      </c>
      <c r="T45">
        <f t="shared" si="42"/>
        <v>66.615753650665198</v>
      </c>
    </row>
    <row r="46" spans="1:20" x14ac:dyDescent="0.3">
      <c r="A46" t="s">
        <v>139</v>
      </c>
      <c r="B46" t="s">
        <v>269</v>
      </c>
      <c r="C46" t="s">
        <v>476</v>
      </c>
      <c r="D46" t="s">
        <v>145</v>
      </c>
      <c r="E46" t="s">
        <v>320</v>
      </c>
      <c r="F46" t="s">
        <v>528</v>
      </c>
      <c r="G46" t="s">
        <v>217</v>
      </c>
      <c r="H46" t="s">
        <v>365</v>
      </c>
      <c r="I46" t="s">
        <v>582</v>
      </c>
      <c r="K46" s="5"/>
      <c r="L46">
        <f>_xlfn.NUMBERVALUE(SUBSTITUTE(A33,"Time taken: ",""))</f>
        <v>8.4819517135620099</v>
      </c>
      <c r="M46">
        <f t="shared" ref="M46:T46" si="43">_xlfn.NUMBERVALUE(SUBSTITUTE(B33,"Time taken: ",""))</f>
        <v>18.946812152862499</v>
      </c>
      <c r="N46">
        <f t="shared" si="43"/>
        <v>40.6867353916168</v>
      </c>
      <c r="O46" s="8">
        <f t="shared" si="43"/>
        <v>11.773947715759199</v>
      </c>
      <c r="P46" s="8">
        <f t="shared" si="43"/>
        <v>24.580920934677099</v>
      </c>
      <c r="Q46" s="8">
        <f t="shared" si="43"/>
        <v>55.5771355628967</v>
      </c>
      <c r="R46">
        <f t="shared" si="43"/>
        <v>16.728229284286499</v>
      </c>
      <c r="S46">
        <f t="shared" si="43"/>
        <v>33.881706476211498</v>
      </c>
      <c r="T46">
        <f t="shared" si="43"/>
        <v>67.579368591308594</v>
      </c>
    </row>
    <row r="47" spans="1:20" x14ac:dyDescent="0.3">
      <c r="A47" t="s">
        <v>643</v>
      </c>
      <c r="B47" t="s">
        <v>270</v>
      </c>
      <c r="C47" t="s">
        <v>477</v>
      </c>
      <c r="D47" t="s">
        <v>182</v>
      </c>
      <c r="E47" t="s">
        <v>321</v>
      </c>
      <c r="F47" t="s">
        <v>529</v>
      </c>
      <c r="G47" t="s">
        <v>218</v>
      </c>
      <c r="H47" t="s">
        <v>366</v>
      </c>
      <c r="I47" t="s">
        <v>583</v>
      </c>
      <c r="K47" s="5"/>
      <c r="L47">
        <f>_xlfn.NUMBERVALUE(SUBSTITUTE(A41,"Time taken: ",""))</f>
        <v>8.8561162948608398</v>
      </c>
      <c r="M47">
        <f t="shared" ref="M47:T47" si="44">_xlfn.NUMBERVALUE(SUBSTITUTE(B41,"Time taken: ",""))</f>
        <v>19.002907752990701</v>
      </c>
      <c r="N47">
        <f t="shared" si="44"/>
        <v>42.566873550415004</v>
      </c>
      <c r="O47" s="8">
        <f t="shared" si="44"/>
        <v>11.280889511108301</v>
      </c>
      <c r="P47" s="8">
        <f t="shared" si="44"/>
        <v>26.1630985736846</v>
      </c>
      <c r="Q47" s="8">
        <f t="shared" si="44"/>
        <v>54.104253053665097</v>
      </c>
      <c r="R47">
        <f t="shared" si="44"/>
        <v>18.125797033309901</v>
      </c>
      <c r="S47">
        <f t="shared" si="44"/>
        <v>33.361071348190301</v>
      </c>
      <c r="T47">
        <f t="shared" si="44"/>
        <v>67.2790300846099</v>
      </c>
    </row>
    <row r="48" spans="1:20" x14ac:dyDescent="0.3">
      <c r="A48" t="s">
        <v>644</v>
      </c>
      <c r="B48" t="s">
        <v>271</v>
      </c>
      <c r="C48" t="s">
        <v>478</v>
      </c>
      <c r="D48" t="s">
        <v>183</v>
      </c>
      <c r="E48" t="s">
        <v>322</v>
      </c>
      <c r="F48" t="s">
        <v>530</v>
      </c>
      <c r="G48" t="s">
        <v>219</v>
      </c>
      <c r="H48" t="s">
        <v>367</v>
      </c>
      <c r="I48" t="s">
        <v>584</v>
      </c>
      <c r="K48" s="5"/>
      <c r="L48">
        <f>_xlfn.NUMBERVALUE(SUBSTITUTE(A49,"Time taken: ",""))</f>
        <v>9.03997802734375</v>
      </c>
      <c r="M48">
        <f t="shared" ref="M48:T48" si="45">_xlfn.NUMBERVALUE(SUBSTITUTE(B49,"Time taken: ",""))</f>
        <v>19.576679706573401</v>
      </c>
      <c r="N48">
        <f t="shared" si="45"/>
        <v>42.762943983078003</v>
      </c>
      <c r="O48" s="8">
        <f t="shared" si="45"/>
        <v>10.9981880187988</v>
      </c>
      <c r="P48" s="8">
        <f t="shared" si="45"/>
        <v>26.677391290664598</v>
      </c>
      <c r="Q48" s="8">
        <f t="shared" si="45"/>
        <v>52.886626482009802</v>
      </c>
      <c r="R48">
        <f t="shared" si="45"/>
        <v>16.6498234272003</v>
      </c>
      <c r="S48">
        <f t="shared" si="45"/>
        <v>34.373547554016099</v>
      </c>
      <c r="T48">
        <f t="shared" si="45"/>
        <v>69.565157413482595</v>
      </c>
    </row>
    <row r="49" spans="1:20" x14ac:dyDescent="0.3">
      <c r="A49" t="s">
        <v>645</v>
      </c>
      <c r="B49" t="s">
        <v>415</v>
      </c>
      <c r="C49" t="s">
        <v>615</v>
      </c>
      <c r="D49" t="s">
        <v>416</v>
      </c>
      <c r="E49" t="s">
        <v>417</v>
      </c>
      <c r="F49" t="s">
        <v>616</v>
      </c>
      <c r="G49" t="s">
        <v>418</v>
      </c>
      <c r="H49" t="s">
        <v>419</v>
      </c>
      <c r="I49" t="s">
        <v>617</v>
      </c>
      <c r="K49" s="5"/>
      <c r="L49">
        <f>_xlfn.NUMBERVALUE(SUBSTITUTE(A57,"Time taken: ",""))</f>
        <v>10.006374359130801</v>
      </c>
      <c r="M49">
        <f t="shared" ref="M49:T49" si="46">_xlfn.NUMBERVALUE(SUBSTITUTE(B57,"Time taken: ",""))</f>
        <v>18.912211179733202</v>
      </c>
      <c r="N49">
        <f t="shared" si="46"/>
        <v>41.3415365219116</v>
      </c>
      <c r="O49" s="8">
        <f t="shared" si="46"/>
        <v>12.0674920082092</v>
      </c>
      <c r="P49" s="8">
        <f t="shared" si="46"/>
        <v>26.8408975601196</v>
      </c>
      <c r="Q49" s="8">
        <f t="shared" si="46"/>
        <v>57.387013435363698</v>
      </c>
      <c r="R49">
        <f t="shared" si="46"/>
        <v>15.9334561824798</v>
      </c>
      <c r="S49">
        <f t="shared" si="46"/>
        <v>33.825401306152301</v>
      </c>
      <c r="T49">
        <f t="shared" si="46"/>
        <v>70.964025497436495</v>
      </c>
    </row>
    <row r="50" spans="1:20" x14ac:dyDescent="0.3">
      <c r="K50" s="5"/>
      <c r="L50">
        <f>_xlfn.NUMBERVALUE(SUBSTITUTE(A65,"Time taken: ",""))</f>
        <v>8.9877057075500399</v>
      </c>
      <c r="M50">
        <f t="shared" ref="M50:T50" si="47">_xlfn.NUMBERVALUE(SUBSTITUTE(B65,"Time taken: ",""))</f>
        <v>19.463342189788801</v>
      </c>
      <c r="N50">
        <f t="shared" si="47"/>
        <v>42.2205231189727</v>
      </c>
      <c r="O50" s="8">
        <f t="shared" si="47"/>
        <v>11.553236007690399</v>
      </c>
      <c r="P50" s="8">
        <f t="shared" si="47"/>
        <v>25.382394075393599</v>
      </c>
      <c r="Q50" s="8">
        <f t="shared" si="47"/>
        <v>50.576629638671797</v>
      </c>
      <c r="R50">
        <f t="shared" si="47"/>
        <v>16.725831747055</v>
      </c>
      <c r="S50">
        <f t="shared" si="47"/>
        <v>33.074265241622903</v>
      </c>
      <c r="T50">
        <f t="shared" si="47"/>
        <v>67.594042062759399</v>
      </c>
    </row>
    <row r="51" spans="1:20" x14ac:dyDescent="0.3">
      <c r="A51" t="s">
        <v>151</v>
      </c>
      <c r="B51" t="s">
        <v>272</v>
      </c>
      <c r="C51" t="s">
        <v>479</v>
      </c>
      <c r="D51" t="s">
        <v>184</v>
      </c>
      <c r="E51" t="s">
        <v>323</v>
      </c>
      <c r="F51" t="s">
        <v>531</v>
      </c>
      <c r="G51" t="s">
        <v>220</v>
      </c>
      <c r="H51" t="s">
        <v>368</v>
      </c>
      <c r="I51" t="s">
        <v>585</v>
      </c>
      <c r="K51" s="5"/>
      <c r="L51">
        <f>_xlfn.NUMBERVALUE(SUBSTITUTE(A73,"Time taken: ",""))</f>
        <v>8.9012908935546804</v>
      </c>
      <c r="M51">
        <f t="shared" ref="M51:T51" si="48">_xlfn.NUMBERVALUE(SUBSTITUTE(B73,"Time taken: ",""))</f>
        <v>18.744124174117999</v>
      </c>
      <c r="N51">
        <f t="shared" si="48"/>
        <v>39.741953134536701</v>
      </c>
      <c r="O51" s="8">
        <f t="shared" si="48"/>
        <v>13.0573282241821</v>
      </c>
      <c r="P51" s="8">
        <f t="shared" si="48"/>
        <v>25.823925256729101</v>
      </c>
      <c r="Q51" s="8">
        <f t="shared" si="48"/>
        <v>51.077126741409302</v>
      </c>
      <c r="R51">
        <f t="shared" si="48"/>
        <v>16.136855840682902</v>
      </c>
      <c r="S51">
        <f t="shared" si="48"/>
        <v>33.1983287334442</v>
      </c>
      <c r="T51">
        <f t="shared" si="48"/>
        <v>66.952879667282104</v>
      </c>
    </row>
    <row r="52" spans="1:20" x14ac:dyDescent="0.3">
      <c r="A52" t="s">
        <v>152</v>
      </c>
      <c r="B52" t="s">
        <v>237</v>
      </c>
      <c r="C52" t="s">
        <v>462</v>
      </c>
      <c r="D52" t="s">
        <v>137</v>
      </c>
      <c r="E52" t="s">
        <v>324</v>
      </c>
      <c r="F52" t="s">
        <v>532</v>
      </c>
      <c r="G52" t="s">
        <v>221</v>
      </c>
      <c r="H52" t="s">
        <v>306</v>
      </c>
      <c r="I52" t="s">
        <v>586</v>
      </c>
      <c r="K52" s="5"/>
      <c r="L52">
        <f>_xlfn.NUMBERVALUE(SUBSTITUTE(A81,"Time taken: ",""))</f>
        <v>8.0199561119079501</v>
      </c>
      <c r="M52">
        <f t="shared" ref="M52:T52" si="49">_xlfn.NUMBERVALUE(SUBSTITUTE(B81,"Time taken: ",""))</f>
        <v>19.562991142272899</v>
      </c>
      <c r="N52">
        <f t="shared" si="49"/>
        <v>42.326569557189899</v>
      </c>
      <c r="O52" s="8">
        <f t="shared" si="49"/>
        <v>11.6035242080688</v>
      </c>
      <c r="P52" s="8">
        <f t="shared" si="49"/>
        <v>24.814714431762599</v>
      </c>
      <c r="Q52" s="8">
        <f t="shared" si="49"/>
        <v>54.884859085083001</v>
      </c>
      <c r="R52">
        <f t="shared" si="49"/>
        <v>16.684269189834499</v>
      </c>
      <c r="S52">
        <f t="shared" si="49"/>
        <v>32.480680227279599</v>
      </c>
      <c r="T52">
        <f t="shared" si="49"/>
        <v>68.153342723846393</v>
      </c>
    </row>
    <row r="53" spans="1:20" x14ac:dyDescent="0.3">
      <c r="A53" t="s">
        <v>153</v>
      </c>
      <c r="B53" t="s">
        <v>238</v>
      </c>
      <c r="C53" t="s">
        <v>463</v>
      </c>
      <c r="D53" t="s">
        <v>138</v>
      </c>
      <c r="E53" t="s">
        <v>325</v>
      </c>
      <c r="F53" t="s">
        <v>533</v>
      </c>
      <c r="G53" t="s">
        <v>222</v>
      </c>
      <c r="H53" t="s">
        <v>307</v>
      </c>
      <c r="I53" t="s">
        <v>587</v>
      </c>
    </row>
    <row r="54" spans="1:20" x14ac:dyDescent="0.3">
      <c r="A54" t="s">
        <v>154</v>
      </c>
      <c r="B54" t="s">
        <v>239</v>
      </c>
      <c r="C54" t="s">
        <v>464</v>
      </c>
      <c r="D54" t="s">
        <v>139</v>
      </c>
      <c r="E54" t="s">
        <v>326</v>
      </c>
      <c r="F54" t="s">
        <v>534</v>
      </c>
      <c r="G54" t="s">
        <v>223</v>
      </c>
      <c r="H54" t="s">
        <v>308</v>
      </c>
      <c r="I54" t="s">
        <v>588</v>
      </c>
    </row>
    <row r="55" spans="1:20" x14ac:dyDescent="0.3">
      <c r="A55" t="s">
        <v>155</v>
      </c>
      <c r="B55" t="s">
        <v>273</v>
      </c>
      <c r="C55" t="s">
        <v>480</v>
      </c>
      <c r="D55" t="s">
        <v>185</v>
      </c>
      <c r="E55" t="s">
        <v>327</v>
      </c>
      <c r="F55" t="s">
        <v>535</v>
      </c>
      <c r="G55" t="s">
        <v>224</v>
      </c>
      <c r="H55" t="s">
        <v>369</v>
      </c>
      <c r="I55" t="s">
        <v>589</v>
      </c>
    </row>
    <row r="56" spans="1:20" x14ac:dyDescent="0.3">
      <c r="A56" t="s">
        <v>156</v>
      </c>
      <c r="B56" t="s">
        <v>274</v>
      </c>
      <c r="C56" t="s">
        <v>481</v>
      </c>
      <c r="D56" t="s">
        <v>186</v>
      </c>
      <c r="E56" t="s">
        <v>328</v>
      </c>
      <c r="F56" t="s">
        <v>536</v>
      </c>
      <c r="G56" t="s">
        <v>225</v>
      </c>
      <c r="H56" t="s">
        <v>370</v>
      </c>
      <c r="I56" t="s">
        <v>590</v>
      </c>
    </row>
    <row r="57" spans="1:20" x14ac:dyDescent="0.3">
      <c r="A57" t="s">
        <v>420</v>
      </c>
      <c r="B57" t="s">
        <v>421</v>
      </c>
      <c r="C57" t="s">
        <v>618</v>
      </c>
      <c r="D57" t="s">
        <v>422</v>
      </c>
      <c r="E57" t="s">
        <v>423</v>
      </c>
      <c r="F57" t="s">
        <v>619</v>
      </c>
      <c r="G57" t="s">
        <v>424</v>
      </c>
      <c r="H57" t="s">
        <v>425</v>
      </c>
      <c r="I57" t="s">
        <v>620</v>
      </c>
    </row>
    <row r="59" spans="1:20" x14ac:dyDescent="0.3">
      <c r="A59" t="s">
        <v>638</v>
      </c>
      <c r="B59" t="s">
        <v>275</v>
      </c>
      <c r="C59" t="s">
        <v>482</v>
      </c>
      <c r="D59" t="s">
        <v>187</v>
      </c>
      <c r="E59" t="s">
        <v>329</v>
      </c>
      <c r="F59" t="s">
        <v>537</v>
      </c>
      <c r="G59" t="s">
        <v>226</v>
      </c>
      <c r="H59" t="s">
        <v>371</v>
      </c>
      <c r="I59" t="s">
        <v>591</v>
      </c>
    </row>
    <row r="60" spans="1:20" x14ac:dyDescent="0.3">
      <c r="A60" t="s">
        <v>143</v>
      </c>
      <c r="B60" t="s">
        <v>255</v>
      </c>
      <c r="C60" t="s">
        <v>483</v>
      </c>
      <c r="D60" t="s">
        <v>137</v>
      </c>
      <c r="E60" t="s">
        <v>306</v>
      </c>
      <c r="F60" t="s">
        <v>538</v>
      </c>
      <c r="G60" t="s">
        <v>137</v>
      </c>
      <c r="H60" t="s">
        <v>300</v>
      </c>
      <c r="I60" t="s">
        <v>586</v>
      </c>
    </row>
    <row r="61" spans="1:20" x14ac:dyDescent="0.3">
      <c r="A61" t="s">
        <v>144</v>
      </c>
      <c r="B61" t="s">
        <v>256</v>
      </c>
      <c r="C61" t="s">
        <v>484</v>
      </c>
      <c r="D61" t="s">
        <v>138</v>
      </c>
      <c r="E61" t="s">
        <v>307</v>
      </c>
      <c r="F61" t="s">
        <v>539</v>
      </c>
      <c r="G61" t="s">
        <v>138</v>
      </c>
      <c r="H61" t="s">
        <v>301</v>
      </c>
      <c r="I61" t="s">
        <v>587</v>
      </c>
    </row>
    <row r="62" spans="1:20" x14ac:dyDescent="0.3">
      <c r="A62" t="s">
        <v>145</v>
      </c>
      <c r="B62" t="s">
        <v>257</v>
      </c>
      <c r="C62" t="s">
        <v>485</v>
      </c>
      <c r="D62" t="s">
        <v>139</v>
      </c>
      <c r="E62" t="s">
        <v>308</v>
      </c>
      <c r="F62" t="s">
        <v>540</v>
      </c>
      <c r="G62" t="s">
        <v>139</v>
      </c>
      <c r="H62" t="s">
        <v>302</v>
      </c>
      <c r="I62" t="s">
        <v>588</v>
      </c>
    </row>
    <row r="63" spans="1:20" x14ac:dyDescent="0.3">
      <c r="A63" t="s">
        <v>639</v>
      </c>
      <c r="B63" t="s">
        <v>276</v>
      </c>
      <c r="C63" t="s">
        <v>486</v>
      </c>
      <c r="D63" t="s">
        <v>188</v>
      </c>
      <c r="E63" t="s">
        <v>330</v>
      </c>
      <c r="F63" t="s">
        <v>541</v>
      </c>
      <c r="G63" t="s">
        <v>227</v>
      </c>
      <c r="H63" t="s">
        <v>372</v>
      </c>
      <c r="I63" t="s">
        <v>592</v>
      </c>
    </row>
    <row r="64" spans="1:20" x14ac:dyDescent="0.3">
      <c r="A64" t="s">
        <v>640</v>
      </c>
      <c r="B64" t="s">
        <v>277</v>
      </c>
      <c r="C64" t="s">
        <v>487</v>
      </c>
      <c r="D64" t="s">
        <v>189</v>
      </c>
      <c r="E64" t="s">
        <v>331</v>
      </c>
      <c r="F64" t="s">
        <v>542</v>
      </c>
      <c r="G64" t="s">
        <v>228</v>
      </c>
      <c r="H64" t="s">
        <v>373</v>
      </c>
      <c r="I64" t="s">
        <v>593</v>
      </c>
      <c r="L64" s="4" t="s">
        <v>99</v>
      </c>
      <c r="M64" s="4"/>
      <c r="N64" s="4"/>
      <c r="O64" s="6" t="s">
        <v>100</v>
      </c>
      <c r="P64" s="6"/>
      <c r="Q64" s="6"/>
    </row>
    <row r="65" spans="1:17" x14ac:dyDescent="0.3">
      <c r="A65" t="s">
        <v>641</v>
      </c>
      <c r="B65" t="s">
        <v>426</v>
      </c>
      <c r="C65" t="s">
        <v>621</v>
      </c>
      <c r="D65" t="s">
        <v>427</v>
      </c>
      <c r="E65" t="s">
        <v>428</v>
      </c>
      <c r="F65" t="s">
        <v>622</v>
      </c>
      <c r="G65" t="s">
        <v>429</v>
      </c>
      <c r="H65" t="s">
        <v>430</v>
      </c>
      <c r="I65" t="s">
        <v>623</v>
      </c>
      <c r="L65" s="1" t="s">
        <v>67</v>
      </c>
      <c r="M65" s="1" t="s">
        <v>6</v>
      </c>
      <c r="N65" s="1" t="s">
        <v>68</v>
      </c>
      <c r="O65" s="7" t="s">
        <v>67</v>
      </c>
      <c r="P65" s="7" t="s">
        <v>6</v>
      </c>
      <c r="Q65" s="7" t="s">
        <v>68</v>
      </c>
    </row>
    <row r="66" spans="1:17" x14ac:dyDescent="0.3">
      <c r="K66" t="s">
        <v>95</v>
      </c>
      <c r="L66">
        <f>AVERAGE(L3:L12)</f>
        <v>0.99973727123985567</v>
      </c>
      <c r="M66">
        <f>AVERAGE(M3:M12)</f>
        <v>0.99940272430132959</v>
      </c>
      <c r="N66">
        <f>AVERAGE(N3:N12)</f>
        <v>0.99924692121255165</v>
      </c>
      <c r="O66" s="8">
        <f>_xlfn.STDEV.P(L3:L12)</f>
        <v>1.5686380558949095E-4</v>
      </c>
      <c r="P66" s="8">
        <f>_xlfn.STDEV.P(M3:M12)</f>
        <v>1.5084736360191213E-4</v>
      </c>
      <c r="Q66" s="8">
        <f>_xlfn.STDEV.P(N3:N12)</f>
        <v>1.2815924440615453E-4</v>
      </c>
    </row>
    <row r="67" spans="1:17" x14ac:dyDescent="0.3">
      <c r="A67" t="s">
        <v>157</v>
      </c>
      <c r="B67" t="s">
        <v>278</v>
      </c>
      <c r="C67" t="s">
        <v>488</v>
      </c>
      <c r="D67" t="s">
        <v>190</v>
      </c>
      <c r="E67" t="s">
        <v>332</v>
      </c>
      <c r="F67" t="s">
        <v>543</v>
      </c>
      <c r="G67" t="s">
        <v>229</v>
      </c>
      <c r="H67" t="s">
        <v>374</v>
      </c>
      <c r="I67" t="s">
        <v>594</v>
      </c>
      <c r="K67" t="s">
        <v>96</v>
      </c>
      <c r="L67">
        <f>AVERAGE(O3:O12)</f>
        <v>0.99998445730885999</v>
      </c>
      <c r="M67">
        <f>AVERAGE(P3:P12)</f>
        <v>0.99991757734674225</v>
      </c>
      <c r="N67">
        <f>AVERAGE(Q3:Q12)</f>
        <v>0.99987437701155546</v>
      </c>
      <c r="O67" s="8">
        <f>_xlfn.STDEV.P(O3:O12)</f>
        <v>4.437416759832143E-5</v>
      </c>
      <c r="P67" s="8">
        <f>_xlfn.STDEV.P(P3:P12)</f>
        <v>6.3581714555700349E-5</v>
      </c>
      <c r="Q67" s="8">
        <f>_xlfn.STDEV.P(Q3:Q12)</f>
        <v>6.6626813943460953E-5</v>
      </c>
    </row>
    <row r="68" spans="1:17" x14ac:dyDescent="0.3">
      <c r="A68" t="s">
        <v>158</v>
      </c>
      <c r="B68" t="s">
        <v>279</v>
      </c>
      <c r="C68" t="s">
        <v>450</v>
      </c>
      <c r="D68" t="s">
        <v>148</v>
      </c>
      <c r="E68" t="s">
        <v>333</v>
      </c>
      <c r="F68" t="s">
        <v>544</v>
      </c>
      <c r="G68" t="s">
        <v>221</v>
      </c>
      <c r="H68" t="s">
        <v>375</v>
      </c>
      <c r="I68" t="s">
        <v>580</v>
      </c>
      <c r="K68" t="s">
        <v>97</v>
      </c>
      <c r="L68">
        <f>AVERAGE(R3:R12)</f>
        <v>0.99981654032518763</v>
      </c>
      <c r="M68">
        <f>AVERAGE(S3:S12)</f>
        <v>0.99962108247976889</v>
      </c>
      <c r="N68">
        <f>AVERAGE(T3:T12)</f>
        <v>0.99939688841461793</v>
      </c>
      <c r="O68" s="8">
        <f>_xlfn.STDEV.P(R3:R12)</f>
        <v>1.3804958749698531E-4</v>
      </c>
      <c r="P68" s="8">
        <f>_xlfn.STDEV.P(S3:S12)</f>
        <v>9.1456304952740889E-5</v>
      </c>
      <c r="Q68" s="8">
        <f>_xlfn.STDEV.P(T3:T12)</f>
        <v>8.8232527941008E-5</v>
      </c>
    </row>
    <row r="69" spans="1:17" x14ac:dyDescent="0.3">
      <c r="A69" t="s">
        <v>159</v>
      </c>
      <c r="B69" t="s">
        <v>280</v>
      </c>
      <c r="C69" t="s">
        <v>451</v>
      </c>
      <c r="D69" t="s">
        <v>149</v>
      </c>
      <c r="E69" t="s">
        <v>334</v>
      </c>
      <c r="F69" t="s">
        <v>545</v>
      </c>
      <c r="G69" t="s">
        <v>222</v>
      </c>
      <c r="H69" t="s">
        <v>376</v>
      </c>
      <c r="I69" t="s">
        <v>581</v>
      </c>
    </row>
    <row r="70" spans="1:17" x14ac:dyDescent="0.3">
      <c r="A70" t="s">
        <v>160</v>
      </c>
      <c r="B70" t="s">
        <v>281</v>
      </c>
      <c r="C70" t="s">
        <v>452</v>
      </c>
      <c r="D70" t="s">
        <v>150</v>
      </c>
      <c r="E70" t="s">
        <v>335</v>
      </c>
      <c r="F70" t="s">
        <v>546</v>
      </c>
      <c r="G70" t="s">
        <v>223</v>
      </c>
      <c r="H70" t="s">
        <v>377</v>
      </c>
      <c r="I70" t="s">
        <v>582</v>
      </c>
    </row>
    <row r="71" spans="1:17" x14ac:dyDescent="0.3">
      <c r="A71" t="s">
        <v>161</v>
      </c>
      <c r="B71" t="s">
        <v>282</v>
      </c>
      <c r="C71" t="s">
        <v>489</v>
      </c>
      <c r="D71" t="s">
        <v>191</v>
      </c>
      <c r="E71" t="s">
        <v>336</v>
      </c>
      <c r="F71" t="s">
        <v>547</v>
      </c>
      <c r="G71" t="s">
        <v>230</v>
      </c>
      <c r="H71" t="s">
        <v>378</v>
      </c>
      <c r="I71" t="s">
        <v>595</v>
      </c>
    </row>
    <row r="72" spans="1:17" x14ac:dyDescent="0.3">
      <c r="A72" t="s">
        <v>162</v>
      </c>
      <c r="B72" t="s">
        <v>283</v>
      </c>
      <c r="C72" t="s">
        <v>490</v>
      </c>
      <c r="D72" t="s">
        <v>192</v>
      </c>
      <c r="E72" t="s">
        <v>337</v>
      </c>
      <c r="F72" t="s">
        <v>548</v>
      </c>
      <c r="G72" t="s">
        <v>231</v>
      </c>
      <c r="H72" t="s">
        <v>379</v>
      </c>
      <c r="I72" t="s">
        <v>596</v>
      </c>
    </row>
    <row r="73" spans="1:17" x14ac:dyDescent="0.3">
      <c r="A73" t="s">
        <v>431</v>
      </c>
      <c r="B73" t="s">
        <v>432</v>
      </c>
      <c r="C73" t="s">
        <v>624</v>
      </c>
      <c r="D73" t="s">
        <v>433</v>
      </c>
      <c r="E73" t="s">
        <v>434</v>
      </c>
      <c r="F73" t="s">
        <v>625</v>
      </c>
      <c r="G73" t="s">
        <v>435</v>
      </c>
      <c r="H73" t="s">
        <v>436</v>
      </c>
      <c r="I73" t="s">
        <v>626</v>
      </c>
    </row>
    <row r="75" spans="1:17" x14ac:dyDescent="0.3">
      <c r="A75" t="s">
        <v>163</v>
      </c>
      <c r="B75" t="s">
        <v>284</v>
      </c>
      <c r="C75" t="s">
        <v>491</v>
      </c>
      <c r="D75" t="s">
        <v>193</v>
      </c>
      <c r="E75" t="s">
        <v>338</v>
      </c>
      <c r="F75" t="s">
        <v>549</v>
      </c>
      <c r="G75" t="s">
        <v>232</v>
      </c>
      <c r="H75" t="s">
        <v>380</v>
      </c>
      <c r="I75" t="s">
        <v>597</v>
      </c>
    </row>
    <row r="76" spans="1:17" x14ac:dyDescent="0.3">
      <c r="A76" t="s">
        <v>164</v>
      </c>
      <c r="B76" t="s">
        <v>285</v>
      </c>
      <c r="C76" t="s">
        <v>492</v>
      </c>
      <c r="D76" t="s">
        <v>173</v>
      </c>
      <c r="E76" t="s">
        <v>300</v>
      </c>
      <c r="F76" t="s">
        <v>550</v>
      </c>
      <c r="G76" t="s">
        <v>233</v>
      </c>
      <c r="H76" t="s">
        <v>381</v>
      </c>
      <c r="I76" t="s">
        <v>499</v>
      </c>
    </row>
    <row r="77" spans="1:17" x14ac:dyDescent="0.3">
      <c r="A77" t="s">
        <v>165</v>
      </c>
      <c r="B77" t="s">
        <v>286</v>
      </c>
      <c r="C77" t="s">
        <v>493</v>
      </c>
      <c r="D77" t="s">
        <v>174</v>
      </c>
      <c r="E77" t="s">
        <v>301</v>
      </c>
      <c r="F77" t="s">
        <v>551</v>
      </c>
      <c r="G77" t="s">
        <v>198</v>
      </c>
      <c r="H77" t="s">
        <v>382</v>
      </c>
      <c r="I77" t="s">
        <v>500</v>
      </c>
    </row>
    <row r="78" spans="1:17" x14ac:dyDescent="0.3">
      <c r="A78" t="s">
        <v>166</v>
      </c>
      <c r="B78" t="s">
        <v>287</v>
      </c>
      <c r="C78" t="s">
        <v>494</v>
      </c>
      <c r="D78" t="s">
        <v>175</v>
      </c>
      <c r="E78" t="s">
        <v>302</v>
      </c>
      <c r="F78" t="s">
        <v>552</v>
      </c>
      <c r="G78" t="s">
        <v>199</v>
      </c>
      <c r="H78" t="s">
        <v>383</v>
      </c>
      <c r="I78" t="s">
        <v>501</v>
      </c>
    </row>
    <row r="79" spans="1:17" x14ac:dyDescent="0.3">
      <c r="A79" t="s">
        <v>167</v>
      </c>
      <c r="B79" t="s">
        <v>288</v>
      </c>
      <c r="C79" t="s">
        <v>495</v>
      </c>
      <c r="D79" t="s">
        <v>194</v>
      </c>
      <c r="E79" t="s">
        <v>339</v>
      </c>
      <c r="F79" t="s">
        <v>553</v>
      </c>
      <c r="G79" t="s">
        <v>234</v>
      </c>
      <c r="H79" t="s">
        <v>384</v>
      </c>
      <c r="I79" t="s">
        <v>598</v>
      </c>
    </row>
    <row r="80" spans="1:17" x14ac:dyDescent="0.3">
      <c r="A80" t="s">
        <v>168</v>
      </c>
      <c r="B80" t="s">
        <v>289</v>
      </c>
      <c r="C80" t="s">
        <v>496</v>
      </c>
      <c r="D80" t="s">
        <v>195</v>
      </c>
      <c r="E80" t="s">
        <v>340</v>
      </c>
      <c r="F80" t="s">
        <v>554</v>
      </c>
      <c r="G80" t="s">
        <v>235</v>
      </c>
      <c r="H80" t="s">
        <v>385</v>
      </c>
      <c r="I80" t="s">
        <v>599</v>
      </c>
      <c r="L80" s="4" t="s">
        <v>99</v>
      </c>
      <c r="M80" s="4"/>
      <c r="N80" s="4"/>
      <c r="O80" s="6" t="s">
        <v>100</v>
      </c>
      <c r="P80" s="6"/>
      <c r="Q80" s="6"/>
    </row>
    <row r="81" spans="1:18" x14ac:dyDescent="0.3">
      <c r="A81" t="s">
        <v>437</v>
      </c>
      <c r="B81" t="s">
        <v>438</v>
      </c>
      <c r="C81" t="s">
        <v>627</v>
      </c>
      <c r="D81" t="s">
        <v>439</v>
      </c>
      <c r="E81" t="s">
        <v>440</v>
      </c>
      <c r="F81" t="s">
        <v>628</v>
      </c>
      <c r="G81" t="s">
        <v>441</v>
      </c>
      <c r="H81" t="s">
        <v>442</v>
      </c>
      <c r="I81" t="s">
        <v>629</v>
      </c>
      <c r="L81" s="1" t="s">
        <v>67</v>
      </c>
      <c r="M81" s="1" t="s">
        <v>6</v>
      </c>
      <c r="N81" s="1" t="s">
        <v>68</v>
      </c>
      <c r="O81" s="7" t="s">
        <v>67</v>
      </c>
      <c r="P81" s="7" t="s">
        <v>6</v>
      </c>
      <c r="Q81" s="7" t="s">
        <v>68</v>
      </c>
      <c r="R81" t="s">
        <v>101</v>
      </c>
    </row>
    <row r="82" spans="1:18" x14ac:dyDescent="0.3">
      <c r="K82" t="s">
        <v>95</v>
      </c>
      <c r="L82">
        <f>AVERAGE(L13:L22)</f>
        <v>10141.487999999948</v>
      </c>
      <c r="M82">
        <f>AVERAGE(M13:M22)</f>
        <v>18049.919999999915</v>
      </c>
      <c r="N82">
        <f>AVERAGE(N13:N22)</f>
        <v>35303.520000000004</v>
      </c>
      <c r="O82" s="8">
        <f>_xlfn.STDEV.P(L13:L22)</f>
        <v>498.16189908101342</v>
      </c>
      <c r="P82" s="8">
        <f>_xlfn.STDEV.P(M13:M22)</f>
        <v>571.15750430156231</v>
      </c>
      <c r="Q82" s="8">
        <f>_xlfn.STDEV.P(N13:N22)</f>
        <v>1299.9826539150436</v>
      </c>
    </row>
    <row r="83" spans="1:18" x14ac:dyDescent="0.3">
      <c r="K83" t="s">
        <v>96</v>
      </c>
      <c r="L83">
        <f>AVERAGE(O13:O22)</f>
        <v>9928.1279999999442</v>
      </c>
      <c r="M83">
        <f>AVERAGE(P13:P22)</f>
        <v>20099.519999999982</v>
      </c>
      <c r="N83">
        <f>AVERAGE(Q13:Q22)</f>
        <v>40025.495999999999</v>
      </c>
      <c r="O83" s="8">
        <f>_xlfn.STDEV.P(O13:O22)</f>
        <v>175.49881804726681</v>
      </c>
      <c r="P83" s="8">
        <f>_xlfn.STDEV.P(P13:P22)</f>
        <v>858.46454780614374</v>
      </c>
      <c r="Q83" s="8">
        <f>_xlfn.STDEV.P(Q13:Q22)</f>
        <v>1589.7848166541276</v>
      </c>
    </row>
    <row r="84" spans="1:18" x14ac:dyDescent="0.3">
      <c r="K84" t="s">
        <v>97</v>
      </c>
      <c r="L84">
        <f>AVERAGE(R13:R22)</f>
        <v>10278.575999999959</v>
      </c>
      <c r="M84">
        <f>AVERAGE(S13:S22)</f>
        <v>18950.90399999994</v>
      </c>
      <c r="N84">
        <f>AVERAGE(T13:T22)</f>
        <v>36227.351999999999</v>
      </c>
      <c r="O84" s="8">
        <f>_xlfn.STDEV.P(R13:R22)</f>
        <v>879.98355097353988</v>
      </c>
      <c r="P84" s="8">
        <f>_xlfn.STDEV.P(S13:S22)</f>
        <v>1035.3111056605364</v>
      </c>
      <c r="Q84" s="8">
        <f>_xlfn.STDEV.P(T13:T22)</f>
        <v>1340.6310420753352</v>
      </c>
    </row>
    <row r="90" spans="1:18" x14ac:dyDescent="0.3">
      <c r="R90" t="s">
        <v>102</v>
      </c>
    </row>
    <row r="96" spans="1:18" x14ac:dyDescent="0.3">
      <c r="L96" s="4" t="s">
        <v>99</v>
      </c>
      <c r="M96" s="4"/>
      <c r="N96" s="4"/>
      <c r="O96" s="6" t="s">
        <v>100</v>
      </c>
      <c r="P96" s="6"/>
      <c r="Q96" s="6"/>
    </row>
    <row r="97" spans="11:17" x14ac:dyDescent="0.3">
      <c r="L97" s="1" t="s">
        <v>67</v>
      </c>
      <c r="M97" s="1" t="s">
        <v>6</v>
      </c>
      <c r="N97" s="1" t="s">
        <v>68</v>
      </c>
      <c r="O97" s="7" t="s">
        <v>67</v>
      </c>
      <c r="P97" s="7" t="s">
        <v>6</v>
      </c>
      <c r="Q97" s="7" t="s">
        <v>68</v>
      </c>
    </row>
    <row r="98" spans="11:17" x14ac:dyDescent="0.3">
      <c r="K98" t="s">
        <v>95</v>
      </c>
      <c r="L98">
        <f>AVERAGE(L23:L32)</f>
        <v>114.6</v>
      </c>
      <c r="M98">
        <f>AVERAGE(M23:M32)</f>
        <v>211.6</v>
      </c>
      <c r="N98">
        <f>AVERAGE(N23:N32)</f>
        <v>415.4</v>
      </c>
      <c r="O98" s="8">
        <f>_xlfn.STDEV.P(L23:L32)</f>
        <v>6.390618123468184</v>
      </c>
      <c r="P98" s="8">
        <f>_xlfn.STDEV.P(M23:M32)</f>
        <v>6.4992307237087692</v>
      </c>
      <c r="Q98" s="8">
        <f>_xlfn.STDEV.P(N23:N32)</f>
        <v>15.127458477880548</v>
      </c>
    </row>
    <row r="99" spans="11:17" x14ac:dyDescent="0.3">
      <c r="K99" t="s">
        <v>96</v>
      </c>
      <c r="L99">
        <f>AVERAGE(O23:O32)</f>
        <v>112.4</v>
      </c>
      <c r="M99">
        <f>AVERAGE(P23:P32)</f>
        <v>235.2</v>
      </c>
      <c r="N99">
        <f>AVERAGE(Q23:Q32)</f>
        <v>471.2</v>
      </c>
      <c r="O99" s="8">
        <f>_xlfn.STDEV.P(O23:O32)</f>
        <v>3.0724582991474438</v>
      </c>
      <c r="P99" s="8">
        <f>_xlfn.STDEV.P(P23:P32)</f>
        <v>9.6</v>
      </c>
      <c r="Q99" s="8">
        <f>_xlfn.STDEV.P(Q23:Q32)</f>
        <v>18.551549800488367</v>
      </c>
    </row>
    <row r="100" spans="11:17" x14ac:dyDescent="0.3">
      <c r="K100" t="s">
        <v>97</v>
      </c>
      <c r="L100">
        <f>AVERAGE(R23:R32)</f>
        <v>117</v>
      </c>
      <c r="M100">
        <f>AVERAGE(S23:S32)</f>
        <v>222</v>
      </c>
      <c r="N100">
        <f>AVERAGE(T23:T32)</f>
        <v>426.2</v>
      </c>
      <c r="O100" s="8">
        <f>_xlfn.STDEV.P(R23:R32)</f>
        <v>9.6850400102426004</v>
      </c>
      <c r="P100" s="8">
        <f>_xlfn.STDEV.P(S23:S32)</f>
        <v>12.425779653607254</v>
      </c>
      <c r="Q100" s="8">
        <f>_xlfn.STDEV.P(T23:T32)</f>
        <v>15.632018423735305</v>
      </c>
    </row>
    <row r="112" spans="11:17" x14ac:dyDescent="0.3">
      <c r="L112" s="4" t="s">
        <v>99</v>
      </c>
      <c r="M112" s="4"/>
      <c r="N112" s="4"/>
      <c r="O112" s="6" t="s">
        <v>100</v>
      </c>
      <c r="P112" s="6"/>
      <c r="Q112" s="6"/>
    </row>
    <row r="113" spans="11:17" x14ac:dyDescent="0.3">
      <c r="L113" s="1" t="s">
        <v>67</v>
      </c>
      <c r="M113" s="1" t="s">
        <v>6</v>
      </c>
      <c r="N113" s="1" t="s">
        <v>68</v>
      </c>
      <c r="O113" s="7" t="s">
        <v>67</v>
      </c>
      <c r="P113" s="7" t="s">
        <v>6</v>
      </c>
      <c r="Q113" s="7" t="s">
        <v>68</v>
      </c>
    </row>
    <row r="114" spans="11:17" x14ac:dyDescent="0.3">
      <c r="K114" t="s">
        <v>95</v>
      </c>
      <c r="L114">
        <f>AVERAGE(L43:L52)</f>
        <v>8.9777897834777729</v>
      </c>
      <c r="M114">
        <f>AVERAGE(M43:M52)</f>
        <v>19.273341989517167</v>
      </c>
      <c r="N114">
        <f>AVERAGE(N43:N52)</f>
        <v>41.654168248176539</v>
      </c>
      <c r="O114" s="8">
        <f>_xlfn.STDEV.P(L43:L52)</f>
        <v>0.48550998713648452</v>
      </c>
      <c r="P114" s="8">
        <f>_xlfn.STDEV.P(M43:M52)</f>
        <v>0.45195249104214408</v>
      </c>
      <c r="Q114" s="8">
        <f>_xlfn.STDEV.P(N43:N52)</f>
        <v>0.89336341108040895</v>
      </c>
    </row>
    <row r="115" spans="11:17" x14ac:dyDescent="0.3">
      <c r="K115" t="s">
        <v>96</v>
      </c>
      <c r="L115">
        <f>AVERAGE(O43:O52)</f>
        <v>11.706440639495812</v>
      </c>
      <c r="M115">
        <f>AVERAGE(P43:P52)</f>
        <v>26.216446280479374</v>
      </c>
      <c r="N115">
        <f>AVERAGE(Q43:Q52)</f>
        <v>53.313961052894555</v>
      </c>
      <c r="O115" s="8">
        <f>_xlfn.STDEV.P(O43:O52)</f>
        <v>0.54617685858636922</v>
      </c>
      <c r="P115" s="8">
        <f>_xlfn.STDEV.P(P43:P52)</f>
        <v>1.5725101261045222</v>
      </c>
      <c r="Q115" s="8">
        <f>_xlfn.STDEV.P(Q43:Q52)</f>
        <v>2.2409051691141229</v>
      </c>
    </row>
    <row r="116" spans="11:17" x14ac:dyDescent="0.3">
      <c r="K116" t="s">
        <v>97</v>
      </c>
      <c r="L116">
        <f>AVERAGE(R43:R52)</f>
        <v>16.953638315200752</v>
      </c>
      <c r="M116">
        <f>AVERAGE(S43:S52)</f>
        <v>33.823495793342559</v>
      </c>
      <c r="N116">
        <f>AVERAGE(T43:T52)</f>
        <v>68.229841399192765</v>
      </c>
      <c r="O116" s="8">
        <f>_xlfn.STDEV.P(R43:R52)</f>
        <v>0.84876594111645154</v>
      </c>
      <c r="P116" s="8">
        <f>_xlfn.STDEV.P(S43:S52)</f>
        <v>1.1761296768393188</v>
      </c>
      <c r="Q116" s="8">
        <f>_xlfn.STDEV.P(T43:T52)</f>
        <v>1.3796177439803794</v>
      </c>
    </row>
    <row r="128" spans="11:17" x14ac:dyDescent="0.3">
      <c r="L128" s="4" t="s">
        <v>99</v>
      </c>
      <c r="M128" s="4"/>
      <c r="N128" s="4"/>
      <c r="O128" s="6" t="s">
        <v>100</v>
      </c>
      <c r="P128" s="6"/>
      <c r="Q128" s="6"/>
    </row>
    <row r="129" spans="11:17" x14ac:dyDescent="0.3">
      <c r="L129" s="1" t="s">
        <v>67</v>
      </c>
      <c r="M129" s="1" t="s">
        <v>6</v>
      </c>
      <c r="N129" s="1" t="s">
        <v>68</v>
      </c>
      <c r="O129" s="7" t="s">
        <v>67</v>
      </c>
      <c r="P129" s="7" t="s">
        <v>6</v>
      </c>
      <c r="Q129" s="7" t="s">
        <v>68</v>
      </c>
    </row>
    <row r="130" spans="11:17" x14ac:dyDescent="0.3">
      <c r="K130" t="s">
        <v>95</v>
      </c>
      <c r="L130">
        <f>AVERAGE(L33:L42)</f>
        <v>57.3</v>
      </c>
      <c r="M130">
        <f>AVERAGE(M33:M42)</f>
        <v>105.8</v>
      </c>
      <c r="N130">
        <f>AVERAGE(N33:N42)</f>
        <v>207.7</v>
      </c>
      <c r="O130" s="8">
        <f>_xlfn.STDEV.P(L33:L42)</f>
        <v>3.195309061734092</v>
      </c>
      <c r="P130" s="8">
        <f>_xlfn.STDEV.P(M33:M42)</f>
        <v>3.2496153618543846</v>
      </c>
      <c r="Q130" s="8">
        <f>_xlfn.STDEV.P(N33:N42)</f>
        <v>7.5637292389402742</v>
      </c>
    </row>
    <row r="131" spans="11:17" x14ac:dyDescent="0.3">
      <c r="K131" t="s">
        <v>96</v>
      </c>
      <c r="L131">
        <f>AVERAGE(O33:O42)</f>
        <v>56.2</v>
      </c>
      <c r="M131">
        <f>AVERAGE(P33:P42)</f>
        <v>117.6</v>
      </c>
      <c r="N131">
        <f>AVERAGE(Q33:Q42)</f>
        <v>235.6</v>
      </c>
      <c r="O131" s="8">
        <f>_xlfn.STDEV.P(O33:O42)</f>
        <v>1.5362291495737219</v>
      </c>
      <c r="P131" s="8">
        <f>_xlfn.STDEV.P(P33:P42)</f>
        <v>4.8</v>
      </c>
      <c r="Q131" s="8">
        <f>_xlfn.STDEV.P(Q33:Q42)</f>
        <v>9.2757749002441834</v>
      </c>
    </row>
    <row r="132" spans="11:17" x14ac:dyDescent="0.3">
      <c r="K132" t="s">
        <v>97</v>
      </c>
      <c r="L132">
        <f>AVERAGE(R33:R42)</f>
        <v>58.5</v>
      </c>
      <c r="M132">
        <f>AVERAGE(S33:S42)</f>
        <v>111</v>
      </c>
      <c r="N132">
        <f>AVERAGE(T33:T42)</f>
        <v>213.1</v>
      </c>
      <c r="O132" s="8">
        <f>_xlfn.STDEV.P(R33:R42)</f>
        <v>4.8425200051213002</v>
      </c>
      <c r="P132" s="8">
        <f>_xlfn.STDEV.P(S33:S42)</f>
        <v>6.212889826803627</v>
      </c>
      <c r="Q132" s="8">
        <f>_xlfn.STDEV.P(T33:T42)</f>
        <v>7.8160092118676525</v>
      </c>
    </row>
    <row r="153" spans="2:2" x14ac:dyDescent="0.3">
      <c r="B153" t="s">
        <v>103</v>
      </c>
    </row>
    <row r="154" spans="2:2" x14ac:dyDescent="0.3">
      <c r="B154" t="s">
        <v>104</v>
      </c>
    </row>
    <row r="155" spans="2:2" x14ac:dyDescent="0.3">
      <c r="B155" t="s">
        <v>105</v>
      </c>
    </row>
    <row r="156" spans="2:2" x14ac:dyDescent="0.3">
      <c r="B156" t="s">
        <v>106</v>
      </c>
    </row>
    <row r="157" spans="2:2" x14ac:dyDescent="0.3">
      <c r="B157" t="s">
        <v>107</v>
      </c>
    </row>
    <row r="158" spans="2:2" x14ac:dyDescent="0.3">
      <c r="B158" t="s">
        <v>108</v>
      </c>
    </row>
    <row r="159" spans="2:2" x14ac:dyDescent="0.3">
      <c r="B159" t="s">
        <v>109</v>
      </c>
    </row>
    <row r="160" spans="2:2" x14ac:dyDescent="0.3">
      <c r="B160" t="s">
        <v>110</v>
      </c>
    </row>
  </sheetData>
  <mergeCells count="21">
    <mergeCell ref="L112:N112"/>
    <mergeCell ref="O112:Q112"/>
    <mergeCell ref="L128:N128"/>
    <mergeCell ref="O128:Q128"/>
    <mergeCell ref="R1:T1"/>
    <mergeCell ref="L96:N96"/>
    <mergeCell ref="O96:Q96"/>
    <mergeCell ref="L1:N1"/>
    <mergeCell ref="O1:Q1"/>
    <mergeCell ref="A1:C1"/>
    <mergeCell ref="D1:F1"/>
    <mergeCell ref="L64:N64"/>
    <mergeCell ref="O64:Q64"/>
    <mergeCell ref="L80:N80"/>
    <mergeCell ref="O80:Q80"/>
    <mergeCell ref="K3:K12"/>
    <mergeCell ref="K13:K22"/>
    <mergeCell ref="K23:K32"/>
    <mergeCell ref="K43:K52"/>
    <mergeCell ref="G1:I1"/>
    <mergeCell ref="K33:K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 Weight</vt:lpstr>
      <vt:lpstr>Optimal Placement</vt:lpstr>
      <vt:lpstr>Redundancy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Shahab</dc:creator>
  <cp:lastModifiedBy>Muhammad Shahab</cp:lastModifiedBy>
  <dcterms:created xsi:type="dcterms:W3CDTF">2015-06-05T18:17:20Z</dcterms:created>
  <dcterms:modified xsi:type="dcterms:W3CDTF">2024-12-05T07:15:58Z</dcterms:modified>
</cp:coreProperties>
</file>