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regina-my.sharepoint.com/personal/msx044_uregina_ca/Documents/University of Regina/Research/Simulation/optimal-vnf-placement-algorithms/"/>
    </mc:Choice>
  </mc:AlternateContent>
  <xr:revisionPtr revIDLastSave="974" documentId="14_{BDF47338-9263-4EF5-88F9-28549218B6AA}" xr6:coauthVersionLast="47" xr6:coauthVersionMax="47" xr10:uidLastSave="{EC0AA687-D2C1-42A1-B065-AC96A1A3A1B1}"/>
  <bookViews>
    <workbookView xWindow="-108" yWindow="-108" windowWidth="23256" windowHeight="12456" activeTab="1" xr2:uid="{791FAECA-9909-4EBA-85FB-4B37A45A9848}"/>
  </bookViews>
  <sheets>
    <sheet name="Small Scale" sheetId="7" r:id="rId1"/>
    <sheet name="Experiment 1" sheetId="6" r:id="rId2"/>
    <sheet name="Experiment 2" sheetId="9" r:id="rId3"/>
    <sheet name="Experiment 3" sheetId="11" r:id="rId4"/>
    <sheet name="Results" sheetId="8" r:id="rId5"/>
    <sheet name="Results (2)" sheetId="10" r:id="rId6"/>
    <sheet name="Base Configuration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M24" i="8" s="1"/>
  <c r="S3" i="8" l="1"/>
  <c r="M12" i="8" s="1"/>
  <c r="S4" i="8"/>
  <c r="S5" i="8"/>
  <c r="M27" i="8" s="1"/>
  <c r="S6" i="8"/>
  <c r="M44" i="8" s="1"/>
  <c r="P20" i="10"/>
  <c r="O20" i="10"/>
  <c r="N20" i="10"/>
  <c r="M20" i="10"/>
  <c r="L20" i="10"/>
  <c r="K20" i="10"/>
  <c r="J20" i="10"/>
  <c r="P19" i="10"/>
  <c r="O19" i="10"/>
  <c r="N19" i="10"/>
  <c r="M19" i="10"/>
  <c r="L19" i="10"/>
  <c r="K19" i="10"/>
  <c r="J19" i="10"/>
  <c r="P18" i="10"/>
  <c r="O18" i="10"/>
  <c r="N18" i="10"/>
  <c r="M18" i="10"/>
  <c r="L18" i="10"/>
  <c r="K18" i="10"/>
  <c r="J18" i="10"/>
  <c r="P17" i="10"/>
  <c r="O17" i="10"/>
  <c r="N17" i="10"/>
  <c r="M17" i="10"/>
  <c r="L17" i="10"/>
  <c r="K17" i="10"/>
  <c r="J17" i="10"/>
  <c r="P16" i="10"/>
  <c r="O16" i="10"/>
  <c r="N16" i="10"/>
  <c r="M16" i="10"/>
  <c r="L16" i="10"/>
  <c r="K16" i="10"/>
  <c r="J16" i="10"/>
  <c r="P15" i="10"/>
  <c r="O15" i="10"/>
  <c r="N15" i="10"/>
  <c r="M15" i="10"/>
  <c r="L15" i="10"/>
  <c r="K15" i="10"/>
  <c r="J15" i="10"/>
  <c r="P14" i="10"/>
  <c r="O14" i="10"/>
  <c r="N14" i="10"/>
  <c r="M14" i="10"/>
  <c r="L14" i="10"/>
  <c r="K14" i="10"/>
  <c r="J14" i="10"/>
  <c r="P13" i="10"/>
  <c r="O13" i="10"/>
  <c r="N13" i="10"/>
  <c r="M13" i="10"/>
  <c r="L13" i="10"/>
  <c r="K13" i="10"/>
  <c r="J13" i="10"/>
  <c r="P12" i="10"/>
  <c r="O12" i="10"/>
  <c r="N12" i="10"/>
  <c r="M12" i="10"/>
  <c r="L12" i="10"/>
  <c r="K12" i="10"/>
  <c r="J12" i="10"/>
  <c r="P11" i="10"/>
  <c r="O11" i="10"/>
  <c r="N11" i="10"/>
  <c r="M11" i="10"/>
  <c r="L11" i="10"/>
  <c r="K11" i="10"/>
  <c r="J11" i="10"/>
  <c r="P10" i="10"/>
  <c r="O10" i="10"/>
  <c r="N10" i="10"/>
  <c r="M10" i="10"/>
  <c r="L10" i="10"/>
  <c r="K10" i="10"/>
  <c r="J10" i="10"/>
  <c r="P9" i="10"/>
  <c r="O9" i="10"/>
  <c r="N9" i="10"/>
  <c r="M9" i="10"/>
  <c r="L9" i="10"/>
  <c r="K9" i="10"/>
  <c r="J9" i="10"/>
  <c r="P6" i="10"/>
  <c r="O6" i="10"/>
  <c r="N6" i="10"/>
  <c r="M6" i="10"/>
  <c r="L6" i="10"/>
  <c r="K6" i="10"/>
  <c r="J6" i="10"/>
  <c r="P5" i="10"/>
  <c r="O5" i="10"/>
  <c r="N5" i="10"/>
  <c r="M5" i="10"/>
  <c r="L5" i="10"/>
  <c r="K5" i="10"/>
  <c r="J5" i="10"/>
  <c r="P4" i="10"/>
  <c r="O4" i="10"/>
  <c r="N4" i="10"/>
  <c r="M4" i="10"/>
  <c r="L4" i="10"/>
  <c r="K4" i="10"/>
  <c r="J4" i="10"/>
  <c r="P3" i="10"/>
  <c r="O3" i="10"/>
  <c r="N3" i="10"/>
  <c r="M3" i="10"/>
  <c r="L3" i="10"/>
  <c r="K3" i="10"/>
  <c r="J3" i="10"/>
  <c r="Q3" i="8"/>
  <c r="M11" i="8" s="1"/>
  <c r="Q4" i="8"/>
  <c r="Q5" i="8"/>
  <c r="M26" i="8" s="1"/>
  <c r="Q6" i="8"/>
  <c r="M43" i="8" s="1"/>
  <c r="O3" i="8"/>
  <c r="M10" i="8" s="1"/>
  <c r="O4" i="8"/>
  <c r="O5" i="8"/>
  <c r="M25" i="8" s="1"/>
  <c r="O6" i="8"/>
  <c r="M42" i="8" s="1"/>
  <c r="M3" i="8"/>
  <c r="M9" i="8" s="1"/>
  <c r="M4" i="8"/>
  <c r="M6" i="8"/>
  <c r="M41" i="8" s="1"/>
  <c r="R6" i="8"/>
  <c r="L44" i="8" s="1"/>
  <c r="P6" i="8"/>
  <c r="L43" i="8" s="1"/>
  <c r="N6" i="8"/>
  <c r="L42" i="8" s="1"/>
  <c r="L6" i="8"/>
  <c r="L41" i="8" s="1"/>
  <c r="R5" i="8"/>
  <c r="L27" i="8" s="1"/>
  <c r="P5" i="8"/>
  <c r="L26" i="8" s="1"/>
  <c r="N5" i="8"/>
  <c r="L25" i="8" s="1"/>
  <c r="L5" i="8"/>
  <c r="L24" i="8" s="1"/>
  <c r="R4" i="8"/>
  <c r="P4" i="8"/>
  <c r="N4" i="8"/>
  <c r="L4" i="8"/>
  <c r="R3" i="8"/>
  <c r="L12" i="8" s="1"/>
  <c r="P3" i="8"/>
  <c r="L11" i="8" s="1"/>
  <c r="N3" i="8"/>
  <c r="L10" i="8" s="1"/>
  <c r="L3" i="8"/>
  <c r="L9" i="8" s="1"/>
  <c r="R9" i="7"/>
  <c r="R10" i="7"/>
  <c r="R11" i="7"/>
  <c r="R8" i="7"/>
  <c r="S8" i="7"/>
  <c r="R2" i="7"/>
  <c r="R3" i="7"/>
  <c r="R4" i="7"/>
  <c r="R5" i="7"/>
  <c r="T9" i="7"/>
  <c r="T10" i="7"/>
  <c r="T11" i="7"/>
  <c r="T8" i="7"/>
  <c r="S9" i="7"/>
  <c r="S10" i="7"/>
  <c r="S11" i="7"/>
  <c r="T2" i="7"/>
  <c r="T3" i="7"/>
  <c r="T4" i="7"/>
  <c r="T5" i="7"/>
  <c r="S5" i="7"/>
  <c r="S3" i="7"/>
  <c r="S2" i="7"/>
  <c r="S4" i="7"/>
  <c r="G61" i="4"/>
  <c r="G62" i="4"/>
  <c r="G63" i="4"/>
  <c r="G64" i="4"/>
  <c r="G65" i="4"/>
  <c r="G66" i="4"/>
  <c r="G67" i="4"/>
  <c r="G68" i="4"/>
  <c r="G69" i="4"/>
  <c r="G70" i="4"/>
  <c r="G59" i="4"/>
  <c r="G48" i="4"/>
  <c r="G49" i="4"/>
  <c r="G50" i="4"/>
  <c r="G51" i="4"/>
  <c r="G52" i="4"/>
  <c r="G53" i="4"/>
  <c r="G54" i="4"/>
  <c r="G55" i="4"/>
  <c r="G56" i="4"/>
  <c r="G57" i="4"/>
  <c r="G58" i="4"/>
  <c r="G47" i="4"/>
  <c r="G46" i="4"/>
  <c r="G45" i="4"/>
  <c r="G44" i="4"/>
  <c r="G43" i="4"/>
  <c r="G42" i="4"/>
  <c r="G41" i="4"/>
  <c r="G40" i="4"/>
  <c r="G39" i="4"/>
  <c r="F81" i="4"/>
  <c r="E81" i="4"/>
  <c r="D81" i="4"/>
  <c r="C81" i="4"/>
  <c r="B81" i="4"/>
  <c r="E93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8" i="4"/>
  <c r="D35" i="4"/>
  <c r="D63" i="4"/>
  <c r="D64" i="4"/>
  <c r="D65" i="4"/>
  <c r="D66" i="4"/>
  <c r="D67" i="4"/>
  <c r="D68" i="4"/>
  <c r="D69" i="4"/>
  <c r="D70" i="4"/>
  <c r="C74" i="4"/>
  <c r="C75" i="4"/>
  <c r="C76" i="4" s="1"/>
  <c r="C77" i="4"/>
  <c r="C78" i="4"/>
  <c r="C79" i="4" s="1"/>
  <c r="C80" i="4"/>
  <c r="D74" i="4"/>
  <c r="D75" i="4"/>
  <c r="D76" i="4" s="1"/>
  <c r="D77" i="4"/>
  <c r="D78" i="4"/>
  <c r="D79" i="4" s="1"/>
  <c r="D80" i="4"/>
  <c r="B74" i="4"/>
  <c r="D61" i="4"/>
  <c r="D62" i="4"/>
  <c r="G36" i="4"/>
  <c r="G37" i="4"/>
  <c r="G38" i="4"/>
  <c r="G35" i="4"/>
  <c r="G60" i="4"/>
  <c r="D60" i="4"/>
  <c r="D59" i="4"/>
  <c r="D58" i="4"/>
  <c r="E91" i="4"/>
  <c r="E92" i="4" s="1"/>
  <c r="E89" i="4"/>
  <c r="E90" i="4" s="1"/>
  <c r="E87" i="4"/>
  <c r="E88" i="4" s="1"/>
  <c r="E85" i="4"/>
  <c r="E86" i="4" s="1"/>
  <c r="F80" i="4"/>
  <c r="E80" i="4"/>
  <c r="B80" i="4"/>
  <c r="F78" i="4"/>
  <c r="F79" i="4" s="1"/>
  <c r="E78" i="4"/>
  <c r="E79" i="4" s="1"/>
  <c r="B78" i="4"/>
  <c r="B79" i="4" s="1"/>
  <c r="F77" i="4"/>
  <c r="E77" i="4"/>
  <c r="B77" i="4"/>
  <c r="F75" i="4"/>
  <c r="F76" i="4" s="1"/>
  <c r="E75" i="4"/>
  <c r="E76" i="4" s="1"/>
  <c r="B75" i="4"/>
  <c r="B76" i="4" s="1"/>
  <c r="F74" i="4"/>
  <c r="E74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</calcChain>
</file>

<file path=xl/sharedStrings.xml><?xml version="1.0" encoding="utf-8"?>
<sst xmlns="http://schemas.openxmlformats.org/spreadsheetml/2006/main" count="3462" uniqueCount="554">
  <si>
    <t>Server ID</t>
  </si>
  <si>
    <t>Min Power (W)</t>
  </si>
  <si>
    <t>Max Power (W)</t>
  </si>
  <si>
    <t>MTBF (hrs)</t>
  </si>
  <si>
    <t>MTTR (hrs)</t>
  </si>
  <si>
    <t>CO2 (kg CO2/kWh)</t>
  </si>
  <si>
    <t>CPU Capacity (cores)</t>
  </si>
  <si>
    <t>RAM Capacity (GB)</t>
  </si>
  <si>
    <t>Physical Network Specifications</t>
  </si>
  <si>
    <t>Link ID</t>
  </si>
  <si>
    <t>Source Node</t>
  </si>
  <si>
    <t>Target Node</t>
  </si>
  <si>
    <t>Bandwidth Capacity (Gbps)</t>
  </si>
  <si>
    <t>Servers</t>
  </si>
  <si>
    <t>VNF ID</t>
  </si>
  <si>
    <t>CPU Demand (cores)</t>
  </si>
  <si>
    <t>RAM Demand (GB)</t>
  </si>
  <si>
    <t>f1</t>
  </si>
  <si>
    <t>f2</t>
  </si>
  <si>
    <t>f3</t>
  </si>
  <si>
    <t>f4</t>
  </si>
  <si>
    <t>f5</t>
  </si>
  <si>
    <t>f6</t>
  </si>
  <si>
    <t>Virtual Link ID</t>
  </si>
  <si>
    <t>Source VNF</t>
  </si>
  <si>
    <t>Target VNF</t>
  </si>
  <si>
    <t>Bandwidth Demand (Gbps)</t>
  </si>
  <si>
    <t>l1</t>
  </si>
  <si>
    <t>l2</t>
  </si>
  <si>
    <t>l3</t>
  </si>
  <si>
    <t>l4</t>
  </si>
  <si>
    <t>l5</t>
  </si>
  <si>
    <t>l6</t>
  </si>
  <si>
    <t>l7</t>
  </si>
  <si>
    <t>l8</t>
  </si>
  <si>
    <t>Availability</t>
  </si>
  <si>
    <t>SFC: sfc1</t>
  </si>
  <si>
    <t>VNF Mapping:</t>
  </si>
  <si>
    <t>Link Mapping:</t>
  </si>
  <si>
    <t>Propagation Delay (ms)</t>
  </si>
  <si>
    <t>Processing Delay (ms)</t>
  </si>
  <si>
    <t>================</t>
  </si>
  <si>
    <t>------------</t>
  </si>
  <si>
    <t>-------------</t>
  </si>
  <si>
    <t>Nodes Status:</t>
  </si>
  <si>
    <t>Physical Links Status:</t>
  </si>
  <si>
    <t>----------------------</t>
  </si>
  <si>
    <t>System: system1</t>
  </si>
  <si>
    <t>Physical Links: 36</t>
  </si>
  <si>
    <t xml:space="preserve"> </t>
  </si>
  <si>
    <t xml:space="preserve">     </t>
  </si>
  <si>
    <t>Storage Capacity (GB)</t>
  </si>
  <si>
    <t>Supermicro SuperServer AS-3015A-i</t>
  </si>
  <si>
    <t>Server Link</t>
  </si>
  <si>
    <t>https://www.spec.org/power_ssj2008/results/res2024q2/power_ssj2008-20240422-01405.html</t>
  </si>
  <si>
    <t>https://www.spec.org/power_ssj2008/results/res2024q2/power_ssj2008-20240422-01404.html</t>
  </si>
  <si>
    <t>Dell Inc. PowerEdge T160 (Intel Xeon E-2488, 3.2 GHz)</t>
  </si>
  <si>
    <t>https://www.spec.org/power_ssj2008/results/res2024q2/power_ssj2008-20240406-01395.html</t>
  </si>
  <si>
    <t>Dell Inc. PowerEdge T150 (Intel Xeon E-2388G 3.20 GHz)</t>
  </si>
  <si>
    <t>https://www.spec.org/power_ssj2008/results/res2024q2/power_ssj2008-20240328-01390.html</t>
  </si>
  <si>
    <t>Dell Inc. PowerEdge R770 (Intel Xeon 6780E, 2.20 GHz)</t>
  </si>
  <si>
    <t>https://www.spec.org/power_ssj2008/results/res2024q3/power_ssj2008-20240716-01418.html</t>
  </si>
  <si>
    <t>Supermicro System SYS-112C-TN</t>
  </si>
  <si>
    <t>https://www.spec.org/power_ssj2008/results/res2024q3/power_ssj2008-20240729-01421.html</t>
  </si>
  <si>
    <t>Supermicro System SYS-212H-TN</t>
  </si>
  <si>
    <t>https://www.spec.org/power_ssj2008/results/res2024q3/power_ssj2008-20240729-01422.html</t>
  </si>
  <si>
    <t>Supermicro System SYS-222H-TN</t>
  </si>
  <si>
    <t>https://www.spec.org/power_ssj2008/results/res2024q3/power_ssj2008-20240729-01423.html</t>
  </si>
  <si>
    <t>Supermicro SuperServer ARS-221GL-NR</t>
  </si>
  <si>
    <t>https://www.spec.org/power_ssj2008/results/res2024q3/power_ssj2008-20240515-01413.html</t>
  </si>
  <si>
    <t>ASUSTeK Computer Inc. ESC4000-E11</t>
  </si>
  <si>
    <t>https://www.spec.org/power_ssj2008/results/res2024q2/power_ssj2008-20240422-01401.html</t>
  </si>
  <si>
    <t>Dell Inc. PowerEdge HS5620 (Intel Xeon Gold 6548Y, 2.50 GHz)</t>
  </si>
  <si>
    <t>https://www.spec.org/power_ssj2008/results/res2024q2/power_ssj2008-20240408-01396.html</t>
  </si>
  <si>
    <t>Fujitsu FUJITSU Server PRIMERGY RX2530 M7</t>
  </si>
  <si>
    <t>https://www.spec.org/power_ssj2008/results/res2024q2/power_ssj2008-20240312-01380.html</t>
  </si>
  <si>
    <t>Storage Demand (GB)</t>
  </si>
  <si>
    <t>--------------</t>
  </si>
  <si>
    <t>Nodes: 12</t>
  </si>
  <si>
    <t>Power per port (W)</t>
  </si>
  <si>
    <t>Emission Rate Link</t>
  </si>
  <si>
    <t>Data Explorer | US EPA</t>
  </si>
  <si>
    <t>Data Center Location</t>
  </si>
  <si>
    <t>Santa Clara, California, United States</t>
  </si>
  <si>
    <t>Eagan, MN, USA</t>
  </si>
  <si>
    <t>Switches</t>
  </si>
  <si>
    <t>Switch ID</t>
  </si>
  <si>
    <t>Server Model</t>
  </si>
  <si>
    <t>Switch Model</t>
  </si>
  <si>
    <t>C9600-PWR-3KWAC</t>
  </si>
  <si>
    <t>C9600-PWR-2KWAC</t>
  </si>
  <si>
    <t>Switch Series</t>
  </si>
  <si>
    <t>Cisco Catalyst 9600</t>
  </si>
  <si>
    <t>https://www.cisco.com/c/en/us/products/collateral/switches/catalyst-9600-series-switches/nb-06-cat9600-series-data-sheet-cte-en.html</t>
  </si>
  <si>
    <t>Link</t>
  </si>
  <si>
    <t>C9500-32C</t>
  </si>
  <si>
    <t>C9500-32QC</t>
  </si>
  <si>
    <t>C9500-48Y4C</t>
  </si>
  <si>
    <t>C9500-24Y4C</t>
  </si>
  <si>
    <t>Cisco Catalyst 9500</t>
  </si>
  <si>
    <t>https://www.cisco.com/c/en/us/products/collateral/switches/catalyst-9500-series-switches/nb-06-cat9500-ser-data-sheet-cte-en.html#Powersuppliesandfantray</t>
  </si>
  <si>
    <t>C9500-12Q</t>
  </si>
  <si>
    <t>C9500-24Q</t>
  </si>
  <si>
    <t>C9300X-48HX</t>
  </si>
  <si>
    <t>C9300X-48TX</t>
  </si>
  <si>
    <t>Cisco Catalyst 9300</t>
  </si>
  <si>
    <t>https://www.cisco.com/c/en/us/products/collateral/switches/catalyst-9300-series-switches/nb-06-cat9300-ser-data-sheet-cte-en.html#Platformbenefits</t>
  </si>
  <si>
    <t>Static Power (W)</t>
  </si>
  <si>
    <t>SFC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</si>
  <si>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</si>
  <si>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</si>
  <si>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</si>
  <si>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</si>
  <si>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</si>
  <si>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</si>
  <si>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</si>
  <si>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</si>
  <si>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</si>
  <si>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</si>
  <si>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</si>
  <si>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</si>
  <si>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</si>
  <si>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</si>
  <si>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</si>
  <si>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</si>
  <si>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</si>
  <si>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</si>
  <si>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</si>
  <si>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</si>
  <si>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</si>
  <si>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</si>
  <si>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</si>
  <si>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</si>
  <si>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</si>
  <si>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</si>
  <si>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v_12</t>
  </si>
  <si>
    <t>v_23</t>
  </si>
  <si>
    <t>v_34</t>
  </si>
  <si>
    <t>v_45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</si>
  <si>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</si>
  <si>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</si>
  <si>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</si>
  <si>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</si>
  <si>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</si>
  <si>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</si>
  <si>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</si>
  <si>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</si>
  <si>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</si>
  <si>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</si>
  <si>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</si>
  <si>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</si>
  <si>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</si>
  <si>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</si>
  <si>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</si>
  <si>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</si>
  <si>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</si>
  <si>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</si>
  <si>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</si>
  <si>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</si>
  <si>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</si>
  <si>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</si>
  <si>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</si>
  <si>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</si>
  <si>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</si>
  <si>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</si>
  <si>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</si>
  <si>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</si>
  <si>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f2'</t>
  </si>
  <si>
    <t>f4'</t>
  </si>
  <si>
    <t>v_56</t>
  </si>
  <si>
    <t>v_4'5</t>
  </si>
  <si>
    <t>v_34'</t>
  </si>
  <si>
    <t>v_2'3</t>
  </si>
  <si>
    <t>v_12'</t>
  </si>
  <si>
    <t>Backup Of</t>
  </si>
  <si>
    <t>SFCs: 1</t>
  </si>
  <si>
    <t>Switches: 14</t>
  </si>
  <si>
    <t>Node: n4 -&gt; CPU: 0.0 %, RAM: 0.0 %, Storage: 0.0 %, Availability: 99.88 %, Carbon Footprint: 0 kgCO2</t>
  </si>
  <si>
    <t>Node: n5 -&gt; CPU: 0.0 %, RAM: 0.0 %, Storage: 0.0 %, Availability: 99.87 %, Carbon Footprint: 0 kgCO2</t>
  </si>
  <si>
    <t>Node: n6 -&gt; CPU: 0.0 %, RAM: 0.0 %, Storage: 0.0 %, Availability: 99.87 %, Carbon Footprint: 0 kgCO2</t>
  </si>
  <si>
    <t>Node: n7 -&gt; CPU: 0.0 %, RAM: 0.0 %, Storage: 0.0 %, Availability: 99.89 %, Carbon Footprint: 0 kgCO2</t>
  </si>
  <si>
    <t>Node: n8 -&gt; CPU: 0.0 %, RAM: 0.0 %, Storage: 0.0 %, Availability: 99.85 %, Carbon Footprint: 0 kgCO2</t>
  </si>
  <si>
    <t>Node: n9 -&gt; CPU: 0.0 %, RAM: 0.0 %, Storage: 0.0 %, Availability: 99.89 %, Carbon Footprint: 0 kgCO2</t>
  </si>
  <si>
    <t>Node: n10 -&gt; CPU: 0.0 %, RAM: 0.0 %, Storage: 0.0 %, Availability: 99.88 %, Carbon Footprint: 0 kgCO2</t>
  </si>
  <si>
    <t>Node: n11 -&gt; CPU: 0.0 %, RAM: 0.0 %, Storage: 0.0 %, Availability: 99.81 %, Carbon Footprint: 0 kgCO2</t>
  </si>
  <si>
    <t>Node: n12 -&gt; CPU: 0.0 %, RAM: 0.0 %, Storage: 0.0 %, Availability: 99.87 %, Carbon Footprint: 0 kgCO2</t>
  </si>
  <si>
    <t>Switches Status:</t>
  </si>
  <si>
    <t>Link: l3 -&gt; Bandwidth: 24.41 %, Availability: 99.87 %</t>
  </si>
  <si>
    <t>Link: l4 -&gt; Bandwidth: 0.0 %, Availability: 99.88 %</t>
  </si>
  <si>
    <t>Link: l5 -&gt; Bandwidth: 0.0 %, Availability: 99.89 %</t>
  </si>
  <si>
    <t>Link: l6 -&gt; Bandwidth: 0.0 %, Availability: 98.15 %</t>
  </si>
  <si>
    <t>Link: l7 -&gt; Bandwidth: 0.0 %, Availability: 98.51 %</t>
  </si>
  <si>
    <t>Link: l8 -&gt; Bandwidth: 0.0 %, Availability: 99.89 %</t>
  </si>
  <si>
    <t>Link: l9 -&gt; Bandwidth: 0.0 %, Availability: 99.9 %</t>
  </si>
  <si>
    <t>Link: l10 -&gt; Bandwidth: 0.0 %, Availability: 99.87 %</t>
  </si>
  <si>
    <t>Link: l11 -&gt; Bandwidth: 0.0 %, Availability: 99.87 %</t>
  </si>
  <si>
    <t>Link: l12 -&gt; Bandwidth: 0.0 %, Availability: 99.87 %</t>
  </si>
  <si>
    <t>Link: l14 -&gt; Bandwidth: 0.0 %, Availability: 99.87 %</t>
  </si>
  <si>
    <t>Link: l16 -&gt; Bandwidth: 0.0 %, Availability: 99.88 %</t>
  </si>
  <si>
    <t>Link: l17 -&gt; Bandwidth: 0.0 %, Availability: 99.89 %</t>
  </si>
  <si>
    <t>Link: l18 -&gt; Bandwidth: 0.0 %, Availability: 99.91 %</t>
  </si>
  <si>
    <t>Link: l19 -&gt; Bandwidth: 0.0 %, Availability: 98.43 %</t>
  </si>
  <si>
    <t>Link: l20 -&gt; Bandwidth: 0.0 %, Availability: 99.88 %</t>
  </si>
  <si>
    <t>Link: l21 -&gt; Bandwidth: 0.0 %, Availability: 99.88 %</t>
  </si>
  <si>
    <t>Link: l22 -&gt; Bandwidth: 0.0 %, Availability: 99.89 %</t>
  </si>
  <si>
    <t>Link: l23 -&gt; Bandwidth: 0.0 %, Availability: 99.9 %</t>
  </si>
  <si>
    <t>Link: l24 -&gt; Bandwidth: 0.0 %, Availability: 99.88 %</t>
  </si>
  <si>
    <t>Link: l25 -&gt; Bandwidth: 0.0 %, Availability: 99.9 %</t>
  </si>
  <si>
    <t>Link: l26 -&gt; Bandwidth: 0.0 %, Availability: 99.87 %</t>
  </si>
  <si>
    <t>Link: l27 -&gt; Bandwidth: 0.0 %, Availability: 99.9 %</t>
  </si>
  <si>
    <t>Link: l28 -&gt; Bandwidth: 0.0 %, Availability: 99.89 %</t>
  </si>
  <si>
    <t>Link: l29 -&gt; Bandwidth: 0.0 %, Availability: 99.88 %</t>
  </si>
  <si>
    <t>Link: l30 -&gt; Bandwidth: 0.0 %, Availability: 99.89 %</t>
  </si>
  <si>
    <t>Link: l31 -&gt; Bandwidth: 0.0 %, Availability: 99.89 %</t>
  </si>
  <si>
    <t>Link: l32 -&gt; Bandwidth: 0.0 %, Availability: 99.84 %</t>
  </si>
  <si>
    <t>Link: l33 -&gt; Bandwidth: 0.0 %, Availability: 99.88 %</t>
  </si>
  <si>
    <t>Link: l34 -&gt; Bandwidth: 0.0 %, Availability: 99.91 %</t>
  </si>
  <si>
    <t>Link: l35 -&gt; Bandwidth: 0.0 %, Availability: 99.88 %</t>
  </si>
  <si>
    <t>Link: l36 -&gt; Bandwidth: 0.0 %, Availability: 96.78 %</t>
  </si>
  <si>
    <t>Switch: s3 -&gt; Bandwidth: 0.0 %, Active Ports: 0, Availability: 99.89 %, Carbon Footprint: 0 kgCO2</t>
  </si>
  <si>
    <t>Switch: s4 -&gt; Bandwidth: 0.0 %, Active Ports: 0, Availability: 99.9 %, Carbon Footprint: 0 kgCO2</t>
  </si>
  <si>
    <t>Switch: s5 -&gt; Bandwidth: 0.0 %, Active Ports: 0, Availability: 99.85 %, Carbon Footprint: 0 kgCO2</t>
  </si>
  <si>
    <t>Switch: s6 -&gt; Bandwidth: 0.0 %, Active Ports: 0, Availability: 99.91 %, Carbon Footprint: 0 kgCO2</t>
  </si>
  <si>
    <t>Switch: s8 -&gt; Bandwidth: 0.0 %, Active Ports: 0, Availability: 99.9 %, Carbon Footprint: 0 kgCO2</t>
  </si>
  <si>
    <t>Switch: s9 -&gt; Bandwidth: 0.0 %, Active Ports: 0, Availability: 99.89 %, Carbon Footprint: 0 kgCO2</t>
  </si>
  <si>
    <t>Switch: s10 -&gt; Bandwidth: 0.0 %, Active Ports: 0, Availability: 99.89 %, Carbon Footprint: 0 kgCO2</t>
  </si>
  <si>
    <t>Switch: s11 -&gt; Bandwidth: 0.0 %, Active Ports: 0, Availability: 99.89 %, Carbon Footprint: 0 kgCO2</t>
  </si>
  <si>
    <t>Switch: s12 -&gt; Bandwidth: 0.0 %, Active Ports: 0, Availability: 99.85 %, Carbon Footprint: 0 kgCO2</t>
  </si>
  <si>
    <t>Switch: s13 -&gt; Bandwidth: 0.0 %, Active Ports: 0, Availability: 99.83 %, Carbon Footprint: 0 kgCO2</t>
  </si>
  <si>
    <t>Switch: s14 -&gt; Bandwidth: 0.0 %, Active Ports: 0, Availability: 99.86 %, Carbon Footprint: 0 kgCO2</t>
  </si>
  <si>
    <t>Link: l2 -&gt; Bandwidth: 0.0 %, Availability: 99.9 %</t>
  </si>
  <si>
    <t>Link: l1 -&gt; Bandwidth: 24.41 %, Availability: 99.89 %</t>
  </si>
  <si>
    <t>VNF: f1 -&gt; Node: n2, Availability: 99.74 %</t>
  </si>
  <si>
    <t>Switch: s1 -&gt; Bandwidth: 0.0 %, Active Ports: 0, Availability: 99.86 %, Carbon Footprint: 0 kgCO2</t>
  </si>
  <si>
    <t>Switch: s2 -&gt; Bandwidth: 0.0 %, Active Ports: 0, Availability: 99.88 %, Carbon Footprint: 0 kgCO2</t>
  </si>
  <si>
    <t>Switch: s7 -&gt; Bandwidth: 0.0 %, Active Ports: 0, Availability: 99.88 %, Carbon Footprint: 0 kgCO2</t>
  </si>
  <si>
    <t>Link: l1 -&gt; Bandwidth: 0.0 %, Availability: 99.89 %</t>
  </si>
  <si>
    <t>Link: l3 -&gt; Bandwidth: 0.0 %, Availability: 99.87 %</t>
  </si>
  <si>
    <t>Link: l13 -&gt; Bandwidth: 0.0 %, Availability: 99.88 %</t>
  </si>
  <si>
    <t>Link: l15 -&gt; Bandwidth: 0.0 %, Availability: 99.89 %</t>
  </si>
  <si>
    <t>Latency (ms)</t>
  </si>
  <si>
    <t>Carbon Footprint (kg CO2)</t>
  </si>
  <si>
    <t>Carbon Footprint</t>
  </si>
  <si>
    <t>Normalized Carbon Footprint</t>
  </si>
  <si>
    <t>VNF: f2 -&gt; Node: n2, Availability: 99.84 %</t>
  </si>
  <si>
    <t>VNF: f2' -&gt; Node: n1, Availability: 99.82 %</t>
  </si>
  <si>
    <t>Nodes: 4</t>
  </si>
  <si>
    <t>Switches: 4</t>
  </si>
  <si>
    <t>Physical Links: 8</t>
  </si>
  <si>
    <t>VNF: f3 -&gt; Node: n2, Availability: 99.83 %</t>
  </si>
  <si>
    <t>Virtual Link: v_12 -&gt; Path: ['n2'] -&gt; Physical Links: internal</t>
  </si>
  <si>
    <t>Virtual Link: v_23 -&gt; Path: ['n2'] -&gt; Physical Links: internal</t>
  </si>
  <si>
    <t>Node: n2 -&gt; CPU: 87.5 %, RAM: 43.75 %, Storage: 33.33 %, Availability: 99.89 %, Carbon Footprint: 1454.35 kgCO2</t>
  </si>
  <si>
    <t>VNF: f1' -&gt; Node: n1, Availability: 99.72 %</t>
  </si>
  <si>
    <t>Node: n1 -&gt; CPU: 100.0 %, RAM: 87.5 %, Storage: 63.33 %, Availability: 99.87 %, Carbon Footprint: 1573.63 kgCO2</t>
  </si>
  <si>
    <t>Switch: s1 -&gt; Bandwidth: 1.92 %, Active Ports: 1, Availability: 99.86 %, Carbon Footprint: 2189.24 kgCO2</t>
  </si>
  <si>
    <t>Link: l1 -&gt; Bandwidth: 1.92 %, Availability: 99.89 %</t>
  </si>
  <si>
    <t>Link: l2 -&gt; Bandwidth: 2.24 %, Availability: 99.9 %</t>
  </si>
  <si>
    <t>VNF: f1' -&gt; Node: n3, Availability: 99.71 %</t>
  </si>
  <si>
    <t>VNF: f3' -&gt; Node: n3, Availability: 99.8 %</t>
  </si>
  <si>
    <t>Switch: s3 -&gt; Bandwidth: 0.0 %, Active Ports: 0, Availability: 99.88 %, Carbon Footprint: 0 kgCO2</t>
  </si>
  <si>
    <t>Link: l5 -&gt; Bandwidth: 0.0 %, Availability: 99.88 %</t>
  </si>
  <si>
    <t>Link: l6 -&gt; Bandwidth: 0.0 %, Availability: 99.87 %</t>
  </si>
  <si>
    <t>Link: l7 -&gt; Bandwidth: 0.0 %, Availability: 99.89 %</t>
  </si>
  <si>
    <t>Link: l8 -&gt; Bandwidth: 0.0 %, Availability: 99.88 %</t>
  </si>
  <si>
    <t>Latency: 23.707896318838998</t>
  </si>
  <si>
    <t>Carbon Footprint: 7232.79300634167</t>
  </si>
  <si>
    <t>Normalized Carbon Footprint: 0.04715237710077736</t>
  </si>
  <si>
    <t>Virtual Link: v_12 -&gt; Backup Path: ['n1', 's1', 'n2'] -&gt; Physical Links: l1, l2</t>
  </si>
  <si>
    <t>Virtual Link: v_23 -&gt; Backup Path: ['n1', 's1', 'n2'] -&gt; Physical Links: l1, l2</t>
  </si>
  <si>
    <t>Availability: 0.9999503281166311</t>
  </si>
  <si>
    <t>Latency: 21.707896318838998</t>
  </si>
  <si>
    <t>Carbon Footprint: 6912.35947137027</t>
  </si>
  <si>
    <t>Normalized Carbon Footprint: 0.045063391163607726</t>
  </si>
  <si>
    <t>Availability: 0.9999936117034881</t>
  </si>
  <si>
    <t>Latency: 16</t>
  </si>
  <si>
    <t>Carbon Footprint: 3948.23232633921</t>
  </si>
  <si>
    <t>Normalized Carbon Footprint: 0.6353628615702479</t>
  </si>
  <si>
    <t>Objective Function: 0.1823153750666201</t>
  </si>
  <si>
    <t>Virtual Link: v_12 -&gt; Backup Path: ['n3', 's2', 's4', 's1', 'n2'] -&gt; Physical Links: l3, l8, l6, l2</t>
  </si>
  <si>
    <t>Node: n1 -&gt; CPU: 75.0 %, RAM: 87.5 %, Storage: 36.67 %, Availability: 99.87 %, Carbon Footprint: 1279.4 kgCO2</t>
  </si>
  <si>
    <t>Node: n3 -&gt; CPU: 31.25 %, RAM: 18.75 %, Storage: 22.4 %, Availability: 99.86 %, Carbon Footprint: 1214.49 kgCO2</t>
  </si>
  <si>
    <t>Time taken: 6.213707447052002 seconds</t>
  </si>
  <si>
    <t>Time taken: 9.966309070587158 seconds</t>
  </si>
  <si>
    <t>Availability: 0.9999970402090989</t>
  </si>
  <si>
    <t>Latency: 18</t>
  </si>
  <si>
    <t>Carbon Footprint: 4188.5574775677605</t>
  </si>
  <si>
    <t>Normalized Carbon Footprint: 0.7017045454545456</t>
  </si>
  <si>
    <t>Objective Function: 0.1491462473772766</t>
  </si>
  <si>
    <t>Node: n3 -&gt; CPU: 50.0 %, RAM: 28.12 %, Storage: 32.0 %, Availability: 99.86 %, Carbon Footprint: 1454.82 kgCO2</t>
  </si>
  <si>
    <t>Time taken: 0.515150785446167 seconds</t>
  </si>
  <si>
    <t>PSO</t>
  </si>
  <si>
    <t>GA</t>
  </si>
  <si>
    <t>PPO</t>
  </si>
  <si>
    <t>SA</t>
  </si>
  <si>
    <t>Carbon Footprint: 8535.81141752829</t>
  </si>
  <si>
    <t>Normalized Carbon Footprint: 0.05564707830951604</t>
  </si>
  <si>
    <t>Replicas</t>
  </si>
  <si>
    <t>VNF: f1 -&gt; Node: n2, Availability: 99.74 %, Delay: 2 ms</t>
  </si>
  <si>
    <t>VNF: f2 -&gt; Node: n2, Availability: 99.84 %, Delay: 2 ms</t>
  </si>
  <si>
    <t>VNF: f3 -&gt; Node: n2, Availability: 99.83 %, Delay: 2 ms</t>
  </si>
  <si>
    <t>VNF: f4 -&gt; Node: n1, Availability: 99.82 %, Delay: 2 ms</t>
  </si>
  <si>
    <t>VNF: f5 -&gt; Node: n1, Availability: 99.84 %, Delay: 2 ms</t>
  </si>
  <si>
    <t>VNF: f1' -&gt; Node: n1, Availability: 99.72 %, Delay: 2 ms</t>
  </si>
  <si>
    <t>VNF: f2' -&gt; Node: n3, Availability: 99.81 %, Delay: 2 ms</t>
  </si>
  <si>
    <t>VNF: f3' -&gt; Node: n3, Availability: 99.8 %, Delay: 2 ms</t>
  </si>
  <si>
    <t>VNF: f4' -&gt; Node: n4, Availability: 99.83 %, Delay: 2 ms</t>
  </si>
  <si>
    <t>VNF: f5' -&gt; Node: n4, Availability: 99.85 %, Delay: 2 ms</t>
  </si>
  <si>
    <t>Virtual Link: v_12 -&gt; Path: ['n2'], Availability: 100.0 %, Delay: 0 ms</t>
  </si>
  <si>
    <t>Virtual Link: v_12 -&gt; Backup Path: ['n1', 's1', 'n2'], Availability: 99.65 %, Delay: 1.71 ms</t>
  </si>
  <si>
    <t>Virtual Link: v_23 -&gt; Path: ['n2'], Availability: 100.0 %, Delay: 0 ms</t>
  </si>
  <si>
    <t>Virtual Link: v_23 -&gt; Backup Path: ['n3', 's2', 's8', 's1', 'n2'], Availability: 99.16 %, Delay: 15.78 ms</t>
  </si>
  <si>
    <t>Virtual Link: v_34 -&gt; Path: ['n2', 's1', 'n1'], Availability: 99.65 %, Delay: 1.71 ms</t>
  </si>
  <si>
    <t>Virtual Link: v_34 -&gt; Backup Path: ['n3', 's2', 's8', 's1', 'n1'], Availability: 99.16 %, Delay: 16.24 ms</t>
  </si>
  <si>
    <t>Virtual Link: v_45 -&gt; Path: ['n1'], Availability: 100.0 %, Delay: 0 ms</t>
  </si>
  <si>
    <t>Virtual Link: v_45 -&gt; Backup Path: ['n4', 's2', 's8', 's1', 'n1'], Availability: 99.16 %, Delay: 16.31 ms</t>
  </si>
  <si>
    <t>Latency: 31.707896318838998</t>
  </si>
  <si>
    <t>VNF: f1' -&gt; Node: n3, Availability: 99.71 %, Delay: 2 ms</t>
  </si>
  <si>
    <t>Virtual Link: v_12 -&gt; Backup Path: ['n3', 's2', 's8', 's1', 'n2'], Availability: 99.16 %, Delay: 15.78 ms</t>
  </si>
  <si>
    <t>Availability: 0.999964317092235</t>
  </si>
  <si>
    <t>Objective: 0.4721586193913595</t>
  </si>
  <si>
    <t>VNF: f4' -&gt; Node: n3, Availability: 99.81 %, Delay: 2 ms</t>
  </si>
  <si>
    <t>Virtual Link: v_45 -&gt; Backup Path: ['n3', 's2', 's8', 's1', 'n1'], Availability: 99.16 %, Delay: 16.24 ms</t>
  </si>
  <si>
    <t>Node: n3 -&gt; CPU: 81.25 %, RAM: 37.5 %, Storage: 80.0 %, Availability: 99.86 %, Carbon Footprint: 1855.36 kgCO2</t>
  </si>
  <si>
    <t>Node: n4 -&gt; CPU: 100.0 %, RAM: 15.62 %, Storage: 73.6 %, Availability: 99.88 %, Carbon Footprint: 1463.24 kgCO2</t>
  </si>
  <si>
    <t>Time taken: 44.46418499946594 seconds</t>
  </si>
  <si>
    <t>Availability: 0.9999575268231962</t>
  </si>
  <si>
    <t>Latency: 25.707896318838998</t>
  </si>
  <si>
    <t>Objective: 0.4764025748612094</t>
  </si>
  <si>
    <t>VNF: f5' -&gt; Node: n3, Availability: 99.83 %, Delay: 2 ms</t>
  </si>
  <si>
    <t>Node: n3 -&gt; CPU: 93.75 %, RAM: 43.75 %, Storage: 92.8 %, Availability: 99.86 %, Carbon Footprint: 2015.57 kgCO2</t>
  </si>
  <si>
    <t>Time taken: 20.88977837562561 seconds</t>
  </si>
  <si>
    <t>Objective: 0.4774434684765117</t>
  </si>
  <si>
    <t>Node: n3 -&gt; CPU: 68.75 %, RAM: 25.0 %, Storage: 67.2 %, Availability: 99.86 %, Carbon Footprint: 1695.14 kgCO2</t>
  </si>
  <si>
    <t>Time taken: 540.7936060428619 seconds</t>
  </si>
  <si>
    <t>Carbon Footprint: 7072.576238855971</t>
  </si>
  <si>
    <t>Normalized Carbon Footprint: 0.04610788413219255</t>
  </si>
  <si>
    <t>Node: n3 -&gt; CPU: 81.25 %, RAM: 34.38 %, Storage: 80.0 %, Availability: 99.86 %, Carbon Footprint: 1855.36 kgCO2</t>
  </si>
  <si>
    <t>Time taken: 218.81911706924438 seconds</t>
  </si>
  <si>
    <t>SFC 1</t>
  </si>
  <si>
    <t>SFC 2</t>
  </si>
  <si>
    <t>v1</t>
  </si>
  <si>
    <t>v2</t>
  </si>
  <si>
    <t>v3</t>
  </si>
  <si>
    <t>v4</t>
  </si>
  <si>
    <t>v5</t>
  </si>
  <si>
    <t>v6</t>
  </si>
  <si>
    <t>System: system2</t>
  </si>
  <si>
    <t>Availability: 0.9999272388920104</t>
  </si>
  <si>
    <t>Latency: 89.65361176923204</t>
  </si>
  <si>
    <t>Carbon Footprint: 17622.93217615698</t>
  </si>
  <si>
    <t>Normalized Carbon Footprint: 0.11488827937741249</t>
  </si>
  <si>
    <t>Objective: 0.44251947975729894</t>
  </si>
  <si>
    <t>Virtual Link: v1 -&gt; Path: ['n2'], Availability: 100.0 %, Delay: 0 ms</t>
  </si>
  <si>
    <t>Virtual Link: v2 -&gt; Path: ['n2'], Availability: 100.0 %, Delay: 0 ms</t>
  </si>
  <si>
    <t>Virtual Link: v5 -&gt; Path: ['n1'], Availability: 100.0 %, Delay: 0 ms</t>
  </si>
  <si>
    <t>Switch: s1 -&gt; Bandwidth: 17.91 %, Active Ports: 3, Availability: 99.86 %, Carbon Footprint: 2451.2 kgCO2</t>
  </si>
  <si>
    <t>Switch: s2 -&gt; Bandwidth: 3.32 %, Active Ports: 1, Availability: 99.88 %, Carbon Footprint: 2282.8 kgCO2</t>
  </si>
  <si>
    <t>Switch: s8 -&gt; Bandwidth: 4.42 %, Active Ports: 1, Availability: 99.9 %, Carbon Footprint: 1796.3 kgCO2</t>
  </si>
  <si>
    <t>Link: l1 -&gt; Bandwidth: 17.91 %, Availability: 99.89 %</t>
  </si>
  <si>
    <t>Link: l2 -&gt; Bandwidth: 16.48 %, Availability: 99.9 %</t>
  </si>
  <si>
    <t>Link: l3 -&gt; Bandwidth: 3.79 %, Availability: 99.87 %</t>
  </si>
  <si>
    <t>Link: l14 -&gt; Bandwidth: 4.42 %, Availability: 99.87 %</t>
  </si>
  <si>
    <t>Link: l16 -&gt; Bandwidth: 5.31 %, Availability: 99.88 %</t>
  </si>
  <si>
    <t>Time taken: 26.15296244621277 seconds</t>
  </si>
  <si>
    <t>Availability: 0.9999838677191216</t>
  </si>
  <si>
    <t>Latency: 95.65361176923204</t>
  </si>
  <si>
    <t>Carbon Footprint: 17751.293591028156</t>
  </si>
  <si>
    <t>Normalized Carbon Footprint: 0.11572509937680804</t>
  </si>
  <si>
    <t>Objective: 0.44212938417115677</t>
  </si>
  <si>
    <t>VNF: f6 -&gt; Node: n3, Availability: 99.83 %, Delay: 2 ms</t>
  </si>
  <si>
    <t>VNF: f3' -&gt; Node: n4, Availability: 99.82 %, Delay: 2 ms</t>
  </si>
  <si>
    <t>VNF: f5' -&gt; Node: n10, Availability: 99.85 %, Delay: 11 ms</t>
  </si>
  <si>
    <t>VNF: f6' -&gt; Node: n10, Availability: 99.85 %, Delay: 11 ms</t>
  </si>
  <si>
    <t>Virtual Link: v1 -&gt; Backup Path: ['n1', 's1', 'n2'], Availability: 99.86 %, Delay: 1.71 ms</t>
  </si>
  <si>
    <t>Virtual Link: v1 -&gt; Backup Path: ['n3', 's2', 's8', 's1', 'n2'], Availability: 99.64 %, Delay: 15.78 ms</t>
  </si>
  <si>
    <t>Virtual Link: v2 -&gt; Backup Path: ['n3', 's2', 's8', 's1', 'n2'], Availability: 99.64 %, Delay: 15.78 ms</t>
  </si>
  <si>
    <t>Virtual Link: v3 -&gt; Path: ['n2', 's1', 'n1'], Availability: 99.86 %, Delay: 1.71 ms</t>
  </si>
  <si>
    <t>Virtual Link: v3 -&gt; Backup Path: ['n3', 's2', 's8', 's1', 'n1'], Availability: 99.64 %, Delay: 16.24 ms</t>
  </si>
  <si>
    <t>Virtual Link: v4 -&gt; Path: ['n2', 's1', 'n1'], Availability: 99.86 %, Delay: 1.71 ms</t>
  </si>
  <si>
    <t>Virtual Link: v4 -&gt; Backup Path: ['n4', 's2', 's8', 's1', 'n1'], Availability: 99.64 %, Delay: 16.31 ms</t>
  </si>
  <si>
    <t>Virtual Link: v5 -&gt; Backup Path: ['n3', 's2', 's8', 's1', 'n1'], Availability: 99.64 %, Delay: 16.24 ms</t>
  </si>
  <si>
    <t>Virtual Link: v5 -&gt; Backup Path: ['n4', 's2', 's8', 's1', 'n1'], Availability: 99.64 %, Delay: 16.31 ms</t>
  </si>
  <si>
    <t>Virtual Link: v6 -&gt; Path: ['n1', 's1', 's8', 's2', 'n3'], Availability: 99.64 %, Delay: 16.24 ms</t>
  </si>
  <si>
    <t>Virtual Link: v6 -&gt; Backup Path: ['n1', 's1', 's7', 's2', 'n3'], Availability: 99.62 %, Delay: 16.24 ms</t>
  </si>
  <si>
    <t>Virtual Link: v6 -&gt; Backup Path: ['n10', 's5', 's12', 's13', 's7', 's2', 'n3'], Availability: 99.29 %, Delay: 134.87 ms</t>
  </si>
  <si>
    <t>Link: l1 -&gt; Bandwidth: 17.91 %, Availability: 100.0 %</t>
  </si>
  <si>
    <t>Link: l2 -&gt; Bandwidth: 16.48 %, Availability: 100.0 %</t>
  </si>
  <si>
    <t>Link: l3 -&gt; Bandwidth: 3.79 %, Availability: 100.0 %</t>
  </si>
  <si>
    <t>Link: l4 -&gt; Bandwidth: 0.0 %, Availability: 100.0 %</t>
  </si>
  <si>
    <t>Link: l5 -&gt; Bandwidth: 0.0 %, Availability: 100.0 %</t>
  </si>
  <si>
    <t>Link: l6 -&gt; Bandwidth: 0.0 %, Availability: 100.0 %</t>
  </si>
  <si>
    <t>Link: l7 -&gt; Bandwidth: 0.0 %, Availability: 100.0 %</t>
  </si>
  <si>
    <t>Link: l8 -&gt; Bandwidth: 0.0 %, Availability: 100.0 %</t>
  </si>
  <si>
    <t>Link: l9 -&gt; Bandwidth: 0.0 %, Availability: 100.0 %</t>
  </si>
  <si>
    <t>Link: l10 -&gt; Bandwidth: 0.0 %, Availability: 100.0 %</t>
  </si>
  <si>
    <t>Link: l11 -&gt; Bandwidth: 0.0 %, Availability: 100.0 %</t>
  </si>
  <si>
    <t>Link: l12 -&gt; Bandwidth: 0.0 %, Availability: 100.0 %</t>
  </si>
  <si>
    <t>Link: l13 -&gt; Bandwidth: 0.0 %, Availability: 100.0 %</t>
  </si>
  <si>
    <t>Link: l14 -&gt; Bandwidth: 4.42 %, Availability: 100.0 %</t>
  </si>
  <si>
    <t>Link: l15 -&gt; Bandwidth: 0.0 %, Availability: 100.0 %</t>
  </si>
  <si>
    <t>Link: l16 -&gt; Bandwidth: 5.31 %, Availability: 100.0 %</t>
  </si>
  <si>
    <t>Link: l17 -&gt; Bandwidth: 0.0 %, Availability: 100.0 %</t>
  </si>
  <si>
    <t>Link: l18 -&gt; Bandwidth: 0.0 %, Availability: 100.0 %</t>
  </si>
  <si>
    <t>Link: l19 -&gt; Bandwidth: 0.0 %, Availability: 100.0 %</t>
  </si>
  <si>
    <t>Link: l20 -&gt; Bandwidth: 0.0 %, Availability: 100.0 %</t>
  </si>
  <si>
    <t>Link: l21 -&gt; Bandwidth: 0.0 %, Availability: 100.0 %</t>
  </si>
  <si>
    <t>Link: l22 -&gt; Bandwidth: 0.0 %, Availability: 100.0 %</t>
  </si>
  <si>
    <t>Link: l23 -&gt; Bandwidth: 0.0 %, Availability: 100.0 %</t>
  </si>
  <si>
    <t>Link: l24 -&gt; Bandwidth: 0.0 %, Availability: 100.0 %</t>
  </si>
  <si>
    <t>Link: l25 -&gt; Bandwidth: 0.0 %, Availability: 100.0 %</t>
  </si>
  <si>
    <t>Link: l26 -&gt; Bandwidth: 0.0 %, Availability: 100.0 %</t>
  </si>
  <si>
    <t>Link: l27 -&gt; Bandwidth: 0.0 %, Availability: 100.0 %</t>
  </si>
  <si>
    <t>Link: l28 -&gt; Bandwidth: 0.0 %, Availability: 100.0 %</t>
  </si>
  <si>
    <t>Link: l29 -&gt; Bandwidth: 0.0 %, Availability: 100.0 %</t>
  </si>
  <si>
    <t>Link: l30 -&gt; Bandwidth: 0.0 %, Availability: 100.0 %</t>
  </si>
  <si>
    <t>Link: l31 -&gt; Bandwidth: 0.0 %, Availability: 100.0 %</t>
  </si>
  <si>
    <t>Link: l32 -&gt; Bandwidth: 0.0 %, Availability: 100.0 %</t>
  </si>
  <si>
    <t>Link: l33 -&gt; Bandwidth: 0.0 %, Availability: 100.0 %</t>
  </si>
  <si>
    <t>Link: l34 -&gt; Bandwidth: 0.0 %, Availability: 100.0 %</t>
  </si>
  <si>
    <t>Link: l35 -&gt; Bandwidth: 0.0 %, Availability: 100.0 %</t>
  </si>
  <si>
    <t>Link: l36 -&gt; Bandwidth: 0.0 %, Availability: 100.0 %</t>
  </si>
  <si>
    <t>Time taken: 27.49784278869629 seconds</t>
  </si>
  <si>
    <t>Virtual Link: v4 -&gt; Backup Path: ['n3', 's2', 's8', 's1', 'n1'], Availability: 99.64 %, Delay: 16.24 ms</t>
  </si>
  <si>
    <t>Time taken: 124.93521237373352 seconds</t>
  </si>
  <si>
    <t>Availability: 0.9999740680425925</t>
  </si>
  <si>
    <t>Latency: 56.65361176923204</t>
  </si>
  <si>
    <t>Carbon Footprint: 16454.360832261442</t>
  </si>
  <si>
    <t>Normalized Carbon Footprint: 0.10727007205028277</t>
  </si>
  <si>
    <t>Objective: 0.4463519979961549</t>
  </si>
  <si>
    <t>Virtual Link: v6 -&gt; Backup Path: ['n4', 's2', 'n3'], Availability: 99.88 %, Delay: 2.38 ms</t>
  </si>
  <si>
    <t>Node: n3 -&gt; CPU: 81.25 %, RAM: 28.12 %, Storage: 76.8 %, Availability: 99.86 %, Carbon Footprint: 1855.36 kgCO2</t>
  </si>
  <si>
    <t>Node: n4 -&gt; CPU: 75.0 %, RAM: 12.5 %, Storage: 48.0 %, Availability: 99.88 %, Carbon Footprint: 1297.64 kgCO2</t>
  </si>
  <si>
    <t>Node: n10 -&gt; CPU: 3.12 %, RAM: 2.34 %, Storage: 21.88 %, Availability: 99.88 %, Carbon Footprint: 3743.09 kgCO2</t>
  </si>
  <si>
    <t>Time taken: 26.283966302871704 seconds</t>
  </si>
  <si>
    <t>Availability: 0.9999771306149633</t>
  </si>
  <si>
    <t>Carbon Footprint: 16619.957140845203</t>
  </si>
  <si>
    <t>Normalized Carbon Footprint: 0.10834963558569599</t>
  </si>
  <si>
    <t>Objective: 0.44581374751463365</t>
  </si>
  <si>
    <t>Node: n4 -&gt; CPU: 100.0 %, RAM: 18.75 %, Storage: 44.8 %, Availability: 99.88 %, Carbon Footprint: 1463.24 kgCO2</t>
  </si>
  <si>
    <t>Time taken: 92.15006113052368 seconds</t>
  </si>
  <si>
    <t>Availability: 0.999978154320082</t>
  </si>
  <si>
    <t>Latency: 58.65361176923204</t>
  </si>
  <si>
    <t>Objective: 0.445814259367193</t>
  </si>
  <si>
    <t>Time taken: 109.33755254745483 seconds</t>
  </si>
  <si>
    <t>sfc1</t>
  </si>
  <si>
    <t>sfc2</t>
  </si>
  <si>
    <t>Availability: 0.9999780904747685</t>
  </si>
  <si>
    <t>Objective: 0.47693510317128796</t>
  </si>
  <si>
    <t>Virtual Link: v_12 -&gt; Backup Path: ['n1', 's1', 'n2'], Availability: 99.86 %, Delay: 1.71 ms</t>
  </si>
  <si>
    <t>Virtual Link: v_23 -&gt; Backup Path: ['n3', 's2', 's8', 's1', 'n2'], Availability: 99.64 %, Delay: 15.78 ms</t>
  </si>
  <si>
    <t>Virtual Link: v_34 -&gt; Path: ['n2', 's1', 'n1'], Availability: 99.86 %, Delay: 1.71 ms</t>
  </si>
  <si>
    <t>Virtual Link: v_34 -&gt; Backup Path: ['n3', 's2', 's8', 's1', 'n1'], Availability: 99.64 %, Delay: 16.24 ms</t>
  </si>
  <si>
    <t>Virtual Link: v_45 -&gt; Backup Path: ['n3', 's2', 's8', 's1', 'n1'], Availability: 99.64 %, Delay: 16.24 ms</t>
  </si>
  <si>
    <t>Link: l1 -&gt; Bandwidth: 1.92 %, Availability: 100.0 %</t>
  </si>
  <si>
    <t>Link: l2 -&gt; Bandwidth: 2.24 %, Availability: 100.0 %</t>
  </si>
  <si>
    <t>Link: l3 -&gt; Bandwidth: 0.0 %, Availability: 100.0 %</t>
  </si>
  <si>
    <t>Link: l14 -&gt; Bandwidth: 0.0 %, Availability: 100.0 %</t>
  </si>
  <si>
    <t>Link: l16 -&gt; Bandwidth: 0.0 %, Availability: 100.0 %</t>
  </si>
  <si>
    <t>Time taken: 115.76048493385315 seconds</t>
  </si>
  <si>
    <t>Availability: 0.9999697832153351</t>
  </si>
  <si>
    <t>Carbon Footprint: 16780.173908330904</t>
  </si>
  <si>
    <t>Normalized Carbon Footprint: 0.10939412855428081</t>
  </si>
  <si>
    <t>Solution: [1, 1, 1, 1, 1, 3]</t>
  </si>
  <si>
    <t>Objective: 0.4452878273305272</t>
  </si>
  <si>
    <t>VNF: f6' -&gt; Node: n4, Availability: 99.85 %, Delay: 2 ms</t>
  </si>
  <si>
    <t>Virtual Link: v6 -&gt; Backup Path: ['n3'], Availability: 100.0 %, Delay: 0 ms</t>
  </si>
  <si>
    <t>Node: n3 -&gt; CPU: 93.75 %, RAM: 34.38 %, Storage: 89.6 %, Availability: 99.86 %, Carbon Footprint: 2015.57 kgCO2</t>
  </si>
  <si>
    <t>Time taken: 94.76087951660156 seconds</t>
  </si>
  <si>
    <t>Availability: 0.9999672775812211</t>
  </si>
  <si>
    <t>Latency: 43.65361176923204</t>
  </si>
  <si>
    <t>Carbon Footprint: 12705.89134088967</t>
  </si>
  <si>
    <t>Normalized Carbon Footprint: 0.08283286683053596</t>
  </si>
  <si>
    <t>Solution: [1 1 1 1 1 1]</t>
  </si>
  <si>
    <t>Objective: 0.45856720537534257</t>
  </si>
  <si>
    <t>Node: n4 -&gt; CPU: 50.0 %, RAM: 9.38 %, Storage: 22.4 %, Availability: 99.88 %, Carbon Footprint: 1132.04 kgCO2</t>
  </si>
  <si>
    <t>Time taken: 106.2938551902771 seconds</t>
  </si>
  <si>
    <t>Availability: 0.9999817318310462</t>
  </si>
  <si>
    <t>Latency: 80.65361176923204</t>
  </si>
  <si>
    <t>Carbon Footprint: 17473.733546087016</t>
  </si>
  <si>
    <t>Normalized Carbon Footprint: 0.11391561638791313</t>
  </si>
  <si>
    <t>Solution: [1, 2, 4, 1, 1, 2]</t>
  </si>
  <si>
    <t>Objective: 0.44303305772156654</t>
  </si>
  <si>
    <t>Node: n3 -&gt; CPU: 100.0 %, RAM: 37.5 %, Storage: 86.4 %, Availability: 99.86 %, Carbon Footprint: 2095.68 kgCO2</t>
  </si>
  <si>
    <t>Node: n4 -&gt; CPU: 75.0 %, RAM: 18.75 %, Storage: 19.2 %, Availability: 99.88 %, Carbon Footprint: 1297.64 kgCO2</t>
  </si>
  <si>
    <t>Node: n10 -&gt; CPU: 9.38 %, RAM: 7.03 %, Storage: 65.62 %, Availability: 99.88 %, Carbon Footprint: 4522.14 kgCO2</t>
  </si>
  <si>
    <t>Time taken: 65.45672726631165 seconds</t>
  </si>
  <si>
    <t>Availability: 0.9999709469263419</t>
  </si>
  <si>
    <t>Latency: 45.65361176923204</t>
  </si>
  <si>
    <t>Carbon Footprint: 12876.867190571491</t>
  </si>
  <si>
    <t>Normalized Carbon Footprint: 0.08394750093277757</t>
  </si>
  <si>
    <t>Solution: [0 0 0 1 0 0]</t>
  </si>
  <si>
    <t>Objective: 0.45801172299678217</t>
  </si>
  <si>
    <t>Node: n3 -&gt; CPU: 81.25 %, RAM: 28.12 %, Storage: 92.8 %, Availability: 99.86 %, Carbon Footprint: 1855.36 kgCO2</t>
  </si>
  <si>
    <t>Time taken: 234.16263675689697 seconds</t>
  </si>
  <si>
    <t>Solution: [1 1 1 2 1 1]</t>
  </si>
  <si>
    <t>Availability: 0.9999852053265212</t>
  </si>
  <si>
    <t>Latency: 27.707896318838998</t>
  </si>
  <si>
    <t>Carbon Footprint: 8284.72718410362</t>
  </si>
  <si>
    <t>Normalized Carbon Footprint: 0.05401019772298203</t>
  </si>
  <si>
    <t>Solution: [1, 2, 2, 2, 1]</t>
  </si>
  <si>
    <t>Objective: 0.4729875038017696</t>
  </si>
  <si>
    <t>Node: n3 -&gt; CPU: 87.5 %, RAM: 31.25 %, Storage: 89.6 %, Availability: 99.86 %, Carbon Footprint: 1935.47 kgCO2</t>
  </si>
  <si>
    <t>Time taken: 83.44073915481567 seconds</t>
  </si>
  <si>
    <t>Availability: 0.9999749928570196</t>
  </si>
  <si>
    <t>Solution: [1 1 1 1 1]</t>
  </si>
  <si>
    <t>Objective: 0.47745580084670597</t>
  </si>
  <si>
    <t>Time taken: 90.93362259864807 seconds</t>
  </si>
  <si>
    <t>Availability: 0.9999807590800236</t>
  </si>
  <si>
    <t>Carbon Footprint: 8204.61880036077</t>
  </si>
  <si>
    <t>Normalized Carbon Footprint: 0.05348795123868962</t>
  </si>
  <si>
    <t>Solution: [1, 2, 1, 1, 2]</t>
  </si>
  <si>
    <t>Objective: 0.47324640392066697</t>
  </si>
  <si>
    <t>Time taken: 59.53595161437988 seconds</t>
  </si>
  <si>
    <t>Availability: 0.9999784024338821</t>
  </si>
  <si>
    <t>Solution: [1, 4, 1, 1, 1]</t>
  </si>
  <si>
    <t>Objective: 0.47324522559759624</t>
  </si>
  <si>
    <t>Node: n3 -&gt; CPU: 81.25 %, RAM: 25.0 %, Storage: 73.6 %, Availability: 99.86 %, Carbon Footprint: 1855.36 kgCO2</t>
  </si>
  <si>
    <t>Time taken: 210.08888292312622 seconds</t>
  </si>
  <si>
    <t>SFC 3</t>
  </si>
  <si>
    <t>System: system3</t>
  </si>
  <si>
    <t>Availability: 0.9999804407072269</t>
  </si>
  <si>
    <t>Latency: 35.415792637677995</t>
  </si>
  <si>
    <t>Carbon Footprint: 8481.08043418281</t>
  </si>
  <si>
    <t>Normalized Carbon Footprint: 0.055290273412218455</t>
  </si>
  <si>
    <t>Solution: [1, 1, 2, 3, 1, 2]</t>
  </si>
  <si>
    <t>Objective: 0.4723450836475042</t>
  </si>
  <si>
    <t>VNF: f1 -&gt; Node: n2, Availability: 99.83 %, Delay: 2 ms</t>
  </si>
  <si>
    <t>VNF: f3 -&gt; Node: n2, Availability: 99.84 %, Delay: 2 ms</t>
  </si>
  <si>
    <t>VNF: f4 -&gt; Node: n2, Availability: 99.77 %, Delay: 2 ms</t>
  </si>
  <si>
    <t>VNF: f5 -&gt; Node: n1, Availability: 99.82 %, Delay: 2 ms</t>
  </si>
  <si>
    <t>VNF: f6 -&gt; Node: n1, Availability: 99.82 %, Delay: 2 ms</t>
  </si>
  <si>
    <t>VNF: f1' -&gt; Node: n2, Availability: 99.83 %, Delay: 2 ms</t>
  </si>
  <si>
    <t>VNF: f2' -&gt; Node: n2, Availability: 99.84 %, Delay: 2 ms</t>
  </si>
  <si>
    <t>VNF: f3' -&gt; Node: n3, Availability: 99.81 %, Delay: 2 ms</t>
  </si>
  <si>
    <t>VNF: f4' -&gt; Node: n3, Availability: 99.74 %, Delay: 2 ms</t>
  </si>
  <si>
    <t>VNF: f5' -&gt; Node: n3, Availability: 99.81 %, Delay: 2 ms</t>
  </si>
  <si>
    <t>VNF: f6' -&gt; Node: n3, Availability: 99.81 %, Delay: 2 ms</t>
  </si>
  <si>
    <t>VNF: f6' -&gt; Node: n4, Availability: 99.83 %, Delay: 2 ms</t>
  </si>
  <si>
    <t>Virtual Link: v1 -&gt; Backup Path: ['n2'], Availability: 100.0 %, Delay: 0 ms</t>
  </si>
  <si>
    <t>Virtual Link: v2 -&gt; Backup Path: ['n2'], Availability: 100.0 %, Delay: 0 ms</t>
  </si>
  <si>
    <t>Virtual Link: v3 -&gt; Path: ['n2'], Availability: 100.0 %, Delay: 0 ms</t>
  </si>
  <si>
    <t>Virtual Link: v3 -&gt; Backup Path: ['n2'], Availability: 100.0 %, Delay: 0 ms</t>
  </si>
  <si>
    <t>Virtual Link: v5 -&gt; Path: ['n2', 's1', 'n1'], Availability: 99.86 %, Delay: 1.71 ms</t>
  </si>
  <si>
    <t>Virtual Link: v6 -&gt; Path: ['n1'], Availability: 100.0 %, Delay: 0 ms</t>
  </si>
  <si>
    <t>Virtual Link: v6 -&gt; Backup Path: ['n3', 's2', 's8', 's1', 'n1'], Availability: 99.64 %, Delay: 16.24 ms</t>
  </si>
  <si>
    <t>Node: n1 -&gt; CPU: 100.0 %, RAM: 25.0 %, Storage: 33.33 %, Availability: 99.87 %, Carbon Footprint: 1573.63 kgCO2</t>
  </si>
  <si>
    <t>Node: n2 -&gt; CPU: 100.0 %, RAM: 37.5 %, Storage: 83.33 %, Availability: 99.89 %, Carbon Footprint: 1599.83 kgCO2</t>
  </si>
  <si>
    <t>Node: n3 -&gt; CPU: 81.25 %, RAM: 21.88 %, Storage: 92.8 %, Availability: 99.86 %, Carbon Footprint: 1855.36 kgCO2</t>
  </si>
  <si>
    <t>Node: n4 -&gt; CPU: 50.0 %, RAM: 3.12 %, Storage: 16.0 %, Availability: 99.88 %, Carbon Footprint: 1132.04 kgCO2</t>
  </si>
  <si>
    <t>Switch: s1 -&gt; Bandwidth: 15.44 %, Active Ports: 2, Availability: 99.86 %, Carbon Footprint: 2320.22 kgCO2</t>
  </si>
  <si>
    <t>Link: l1 -&gt; Bandwidth: 15.44 %, Availability: 100.0 %</t>
  </si>
  <si>
    <t>Link: l2 -&gt; Bandwidth: 18.01 %, Availability: 100.0 %</t>
  </si>
  <si>
    <t>Time taken: 95.2234308719635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</si>
</sst>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3" fillId="0" borderId="0" xfId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Scale'!$Q$2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'Small Scale'!$R$2</c:f>
              <c:numCache>
                <c:formatCode>General</c:formatCode>
                <c:ptCount val="1"/>
                <c:pt idx="0">
                  <c:v>0.99999704020909796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7-4C6D-8875-B0EA62BDE97E}"/>
            </c:ext>
          </c:extLst>
        </c:ser>
        <c:ser>
          <c:idx val="1"/>
          <c:order val="1"/>
          <c:tx>
            <c:strRef>
              <c:f>'Small Scale'!$S$1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Scale'!$Q$2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'Small Scale'!$S$2</c:f>
              <c:numCache>
                <c:formatCode>General</c:formatCode>
                <c:ptCount val="1"/>
                <c:pt idx="0">
                  <c:v>0.99999361170348799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7-4C6D-8875-B0EA62BDE97E}"/>
            </c:ext>
          </c:extLst>
        </c:ser>
        <c:ser>
          <c:idx val="2"/>
          <c:order val="2"/>
          <c:tx>
            <c:strRef>
              <c:f>'Small Scale'!$T$1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Scale'!$Q$2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'Small Scale'!$T$2</c:f>
              <c:numCache>
                <c:formatCode>General</c:formatCode>
                <c:ptCount val="1"/>
                <c:pt idx="0">
                  <c:v>0.99999361170348799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C6D-8875-B0EA62BD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63984"/>
        <c:axId val="947464464"/>
      </c:barChart>
      <c:catAx>
        <c:axId val="9474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7464464"/>
        <c:crosses val="autoZero"/>
        <c:auto val="1"/>
        <c:lblAlgn val="ctr"/>
        <c:lblOffset val="100"/>
        <c:noMultiLvlLbl val="0"/>
      </c:catAx>
      <c:valAx>
        <c:axId val="947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74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VNF Backups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1'!$AG$1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1'!$AF$2:$AF$6</c:f>
              <c:numCache>
                <c:formatCode>General</c:formatCode>
                <c:ptCount val="5"/>
              </c:numCache>
            </c:numRef>
          </c:cat>
          <c:val>
            <c:numRef>
              <c:f>'Experiment 1'!$AG$2:$AG$6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1E-4CE3-A7DB-1579353753A7}"/>
            </c:ext>
          </c:extLst>
        </c:ser>
        <c:ser>
          <c:idx val="1"/>
          <c:order val="1"/>
          <c:tx>
            <c:strRef>
              <c:f>'Experiment 1'!$AH$1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1'!$AF$2:$AF$6</c:f>
              <c:numCache>
                <c:formatCode>General</c:formatCode>
                <c:ptCount val="5"/>
              </c:numCache>
            </c:numRef>
          </c:cat>
          <c:val>
            <c:numRef>
              <c:f>'Experiment 1'!$AH$2:$AH$6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1E-4CE3-A7DB-1579353753A7}"/>
            </c:ext>
          </c:extLst>
        </c:ser>
        <c:ser>
          <c:idx val="2"/>
          <c:order val="2"/>
          <c:tx>
            <c:strRef>
              <c:f>'Experiment 1'!$AI$1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1'!$AF$2:$AF$6</c:f>
              <c:numCache>
                <c:formatCode>General</c:formatCode>
                <c:ptCount val="5"/>
              </c:numCache>
            </c:numRef>
          </c:cat>
          <c:val>
            <c:numRef>
              <c:f>'Experiment 1'!$AI$2:$AI$6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1E-4CE3-A7DB-1579353753A7}"/>
            </c:ext>
          </c:extLst>
        </c:ser>
        <c:ser>
          <c:idx val="3"/>
          <c:order val="3"/>
          <c:tx>
            <c:strRef>
              <c:f>'Experiment 1'!$AJ$1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1'!$AF$2:$AF$6</c:f>
              <c:numCache>
                <c:formatCode>General</c:formatCode>
                <c:ptCount val="5"/>
              </c:numCache>
            </c:numRef>
          </c:cat>
          <c:val>
            <c:numRef>
              <c:f>'Experiment 1'!$AJ$2:$AJ$6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751-4C94-9BAA-5D81A331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645055"/>
        <c:axId val="754646015"/>
      </c:barChart>
      <c:catAx>
        <c:axId val="7546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4646015"/>
        <c:crosses val="autoZero"/>
        <c:auto val="1"/>
        <c:lblAlgn val="ctr"/>
        <c:lblOffset val="100"/>
        <c:noMultiLvlLbl val="0"/>
      </c:catAx>
      <c:valAx>
        <c:axId val="7546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46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hosted VNFs</a:t>
            </a:r>
            <a:r>
              <a:rPr lang="en-US" baseline="0"/>
              <a:t> on each node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1'!$AG$24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1'!$AF$25:$AF$36</c:f>
              <c:numCache>
                <c:formatCode>General</c:formatCode>
                <c:ptCount val="12"/>
              </c:numCache>
            </c:numRef>
          </c:cat>
          <c:val>
            <c:numRef>
              <c:f>'Experiment 1'!$AG$25:$AG$36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937-4FE6-97B9-60D5EB35290C}"/>
            </c:ext>
          </c:extLst>
        </c:ser>
        <c:ser>
          <c:idx val="1"/>
          <c:order val="1"/>
          <c:tx>
            <c:strRef>
              <c:f>'Experiment 1'!$AH$24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1'!$AF$25:$AF$36</c:f>
              <c:numCache>
                <c:formatCode>General</c:formatCode>
                <c:ptCount val="12"/>
              </c:numCache>
            </c:numRef>
          </c:cat>
          <c:val>
            <c:numRef>
              <c:f>'Experiment 1'!$AH$25:$AH$36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937-4FE6-97B9-60D5EB35290C}"/>
            </c:ext>
          </c:extLst>
        </c:ser>
        <c:ser>
          <c:idx val="2"/>
          <c:order val="2"/>
          <c:tx>
            <c:strRef>
              <c:f>'Experiment 1'!$AI$24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1'!$AF$25:$AF$36</c:f>
              <c:numCache>
                <c:formatCode>General</c:formatCode>
                <c:ptCount val="12"/>
              </c:numCache>
            </c:numRef>
          </c:cat>
          <c:val>
            <c:numRef>
              <c:f>'Experiment 1'!$AI$25:$AI$36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937-4FE6-97B9-60D5EB35290C}"/>
            </c:ext>
          </c:extLst>
        </c:ser>
        <c:ser>
          <c:idx val="3"/>
          <c:order val="3"/>
          <c:tx>
            <c:strRef>
              <c:f>'Experiment 1'!$AJ$24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1'!$AF$25:$AF$36</c:f>
              <c:numCache>
                <c:formatCode>General</c:formatCode>
                <c:ptCount val="12"/>
              </c:numCache>
            </c:numRef>
          </c:cat>
          <c:val>
            <c:numRef>
              <c:f>'Experiment 1'!$AJ$25:$AJ$36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7F7-430F-A80A-8F55F96D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386879"/>
        <c:axId val="676385919"/>
      </c:barChart>
      <c:catAx>
        <c:axId val="6763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76385919"/>
        <c:crosses val="autoZero"/>
        <c:auto val="1"/>
        <c:lblAlgn val="ctr"/>
        <c:lblOffset val="100"/>
        <c:noMultiLvlLbl val="0"/>
      </c:catAx>
      <c:valAx>
        <c:axId val="6763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763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Results!$W$1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Results!$V$2:$V$6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Results!$W$2:$W$6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B-45D8-9730-FD0B276BE3FA}"/>
            </c:ext>
          </c:extLst>
        </c:ser>
        <c:ser>
          <c:idx val="1"/>
          <c:order val="1"/>
          <c:tx>
            <c:strRef>
              <c:f>Results!$X$1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Results!$V$2:$V$6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Results!$X$2:$X$6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B-45D8-9730-FD0B276BE3FA}"/>
            </c:ext>
          </c:extLst>
        </c:ser>
        <c:ser>
          <c:idx val="2"/>
          <c:order val="2"/>
          <c:tx>
            <c:strRef>
              <c:f>Results!$Y$1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Results!$V$2:$V$6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Results!$Y$2:$Y$6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B-45D8-9730-FD0B276BE3FA}"/>
            </c:ext>
          </c:extLst>
        </c:ser>
        <c:ser>
          <c:idx val="3"/>
          <c:order val="3"/>
          <c:tx>
            <c:strRef>
              <c:f>Results!$Z$1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Results!$V$2:$V$6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Results!$Z$2:$Z$6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B-45D8-9730-FD0B276B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59296"/>
        <c:axId val="748361696"/>
      </c:barChart>
      <c:catAx>
        <c:axId val="7483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8361696"/>
        <c:crosses val="autoZero"/>
        <c:auto val="1"/>
        <c:lblAlgn val="ctr"/>
        <c:lblOffset val="100"/>
        <c:noMultiLvlLbl val="0"/>
      </c:catAx>
      <c:valAx>
        <c:axId val="748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83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Results!$L$8</c:f>
              <c:strCache>
                <c:ptCount val="1"/>
                <c:pt idx="0">
                  <c:v>sfc1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Results!$K$9:$K$12</c:f>
              <c:strCache>
                <c:ptCount val="4"/>
                <c:pt idx="0">
                  <c:v>SA</c:v>
                </c:pt>
                <c:pt idx="1">
                  <c:v>PSO</c:v>
                </c:pt>
                <c:pt idx="2">
                  <c:v>GA</c:v>
                </c:pt>
                <c:pt idx="3">
                  <c:v>PPO</c:v>
                </c:pt>
              </c:strCache>
            </c:strRef>
          </c:cat>
          <c:val>
            <c:numRef>
              <c:f>Results!$L$9:$L$12</c:f>
              <c:numCache>
                <c:formatCode>General</c:formatCode>
                <c:ptCount val="4"/>
                <c:pt idx="0">
                  <c:v>0.99998520532652102</c:v>
                </c:pt>
                <c:pt idx="1">
                  <c:v>0.99997499285701896</c:v>
                </c:pt>
                <c:pt idx="2">
                  <c:v>0.99998075908002304</c:v>
                </c:pt>
                <c:pt idx="3">
                  <c:v>0.99997840243388203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A68-8C8C-FCF1C3879F60}"/>
            </c:ext>
          </c:extLst>
        </c:ser>
        <c:ser>
          <c:idx val="1"/>
          <c:order val="1"/>
          <c:tx>
            <c:strRef>
              <c:f>Results!$M$8</c:f>
              <c:strCache>
                <c:ptCount val="1"/>
                <c:pt idx="0">
                  <c:v>sfc2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Results!$K$9:$K$12</c:f>
              <c:strCache>
                <c:ptCount val="4"/>
                <c:pt idx="0">
                  <c:v>SA</c:v>
                </c:pt>
                <c:pt idx="1">
                  <c:v>PSO</c:v>
                </c:pt>
                <c:pt idx="2">
                  <c:v>GA</c:v>
                </c:pt>
                <c:pt idx="3">
                  <c:v>PPO</c:v>
                </c:pt>
              </c:strCache>
            </c:strRef>
          </c:cat>
          <c:val>
            <c:numRef>
              <c:f>Results!$M$9:$M$12</c:f>
              <c:numCache>
                <c:formatCode>General</c:formatCode>
                <c:ptCount val="4"/>
                <c:pt idx="0">
                  <c:v>0.99996978321533503</c:v>
                </c:pt>
                <c:pt idx="1">
                  <c:v>0.99996727758122095</c:v>
                </c:pt>
                <c:pt idx="2">
                  <c:v>0.99998173183104599</c:v>
                </c:pt>
                <c:pt idx="3">
                  <c:v>0.99997094692634103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8-4A68-8C8C-FCF1C387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41936"/>
        <c:axId val="538140976"/>
      </c:barChart>
      <c:catAx>
        <c:axId val="5381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140976"/>
        <c:crosses val="autoZero"/>
        <c:auto val="1"/>
        <c:lblAlgn val="ctr"/>
        <c:lblOffset val="100"/>
        <c:noMultiLvlLbl val="0"/>
      </c:catAx>
      <c:valAx>
        <c:axId val="5381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1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Results!$L$23</c:f>
              <c:strCache>
                <c:ptCount val="1"/>
                <c:pt idx="0">
                  <c:v>sfc1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Results!$K$24:$K$27</c:f>
              <c:strCache>
                <c:ptCount val="4"/>
                <c:pt idx="0">
                  <c:v>SA</c:v>
                </c:pt>
                <c:pt idx="1">
                  <c:v>PSO</c:v>
                </c:pt>
                <c:pt idx="2">
                  <c:v>GA</c:v>
                </c:pt>
                <c:pt idx="3">
                  <c:v>PPO</c:v>
                </c:pt>
              </c:strCache>
            </c:strRef>
          </c:cat>
          <c:val>
            <c:numRef>
              <c:f>Results!$L$24:$L$27</c:f>
              <c:numCache>
                <c:formatCode>General</c:formatCode>
                <c:ptCount val="4"/>
                <c:pt idx="0">
                  <c:v>8284.7271841036199</c:v>
                </c:pt>
                <c:pt idx="1">
                  <c:v>6912.3594713702696</c:v>
                </c:pt>
                <c:pt idx="2">
                  <c:v>8204.6188003607695</c:v>
                </c:pt>
                <c:pt idx="3">
                  <c:v>8204.6188003607695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B-4A70-8F4F-19E7E0B31CB8}"/>
            </c:ext>
          </c:extLst>
        </c:ser>
        <c:ser>
          <c:idx val="1"/>
          <c:order val="1"/>
          <c:tx>
            <c:strRef>
              <c:f>Results!$M$23</c:f>
              <c:strCache>
                <c:ptCount val="1"/>
                <c:pt idx="0">
                  <c:v>sfc2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Results!$K$24:$K$27</c:f>
              <c:strCache>
                <c:ptCount val="4"/>
                <c:pt idx="0">
                  <c:v>SA</c:v>
                </c:pt>
                <c:pt idx="1">
                  <c:v>PSO</c:v>
                </c:pt>
                <c:pt idx="2">
                  <c:v>GA</c:v>
                </c:pt>
                <c:pt idx="3">
                  <c:v>PPO</c:v>
                </c:pt>
              </c:strCache>
            </c:strRef>
          </c:cat>
          <c:val>
            <c:numRef>
              <c:f>Results!$M$24:$M$27</c:f>
              <c:numCache>
                <c:formatCode>General</c:formatCode>
                <c:ptCount val="4"/>
                <c:pt idx="0">
                  <c:v>16780.1739083309</c:v>
                </c:pt>
                <c:pt idx="1">
                  <c:v>12705.891340889601</c:v>
                </c:pt>
                <c:pt idx="2">
                  <c:v>17473.733546087002</c:v>
                </c:pt>
                <c:pt idx="3">
                  <c:v>12876.8671905714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B-4A70-8F4F-19E7E0B3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551440"/>
        <c:axId val="1827550480"/>
      </c:barChart>
      <c:catAx>
        <c:axId val="1827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27550480"/>
        <c:crosses val="autoZero"/>
        <c:auto val="1"/>
        <c:lblAlgn val="ctr"/>
        <c:lblOffset val="100"/>
        <c:noMultiLvlLbl val="0"/>
      </c:catAx>
      <c:valAx>
        <c:axId val="18275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27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Results!$L$40</c:f>
              <c:strCache>
                <c:ptCount val="1"/>
                <c:pt idx="0">
                  <c:v>sfc1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Results!$K$41:$K$44</c:f>
              <c:strCache>
                <c:ptCount val="4"/>
                <c:pt idx="0">
                  <c:v>SA</c:v>
                </c:pt>
                <c:pt idx="1">
                  <c:v>PSO</c:v>
                </c:pt>
                <c:pt idx="2">
                  <c:v>GA</c:v>
                </c:pt>
                <c:pt idx="3">
                  <c:v>PPO</c:v>
                </c:pt>
              </c:strCache>
            </c:strRef>
          </c:cat>
          <c:val>
            <c:numRef>
              <c:f>Results!$L$41:$L$44</c:f>
              <c:numCache>
                <c:formatCode>General</c:formatCode>
                <c:ptCount val="4"/>
                <c:pt idx="0">
                  <c:v>27.707896318838898</c:v>
                </c:pt>
                <c:pt idx="1">
                  <c:v>21.707896318838898</c:v>
                </c:pt>
                <c:pt idx="2">
                  <c:v>25.707896318838898</c:v>
                </c:pt>
                <c:pt idx="3">
                  <c:v>27.707896318838898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7-4BEC-941E-48DC746E0985}"/>
            </c:ext>
          </c:extLst>
        </c:ser>
        <c:ser>
          <c:idx val="1"/>
          <c:order val="1"/>
          <c:tx>
            <c:strRef>
              <c:f>Results!$M$40</c:f>
              <c:strCache>
                <c:ptCount val="1"/>
                <c:pt idx="0">
                  <c:v>sfc2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Results!$K$41:$K$44</c:f>
              <c:strCache>
                <c:ptCount val="4"/>
                <c:pt idx="0">
                  <c:v>SA</c:v>
                </c:pt>
                <c:pt idx="1">
                  <c:v>PSO</c:v>
                </c:pt>
                <c:pt idx="2">
                  <c:v>GA</c:v>
                </c:pt>
                <c:pt idx="3">
                  <c:v>PPO</c:v>
                </c:pt>
              </c:strCache>
            </c:strRef>
          </c:cat>
          <c:val>
            <c:numRef>
              <c:f>Results!$M$41:$M$44</c:f>
              <c:numCache>
                <c:formatCode>General</c:formatCode>
                <c:ptCount val="4"/>
                <c:pt idx="0">
                  <c:v>56.653611769232</c:v>
                </c:pt>
                <c:pt idx="1">
                  <c:v>43.653611769232</c:v>
                </c:pt>
                <c:pt idx="2">
                  <c:v>80.653611769232</c:v>
                </c:pt>
                <c:pt idx="3">
                  <c:v>45.653611769232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7-4BEC-941E-48DC746E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40848"/>
        <c:axId val="1739523472"/>
      </c:barChart>
      <c:catAx>
        <c:axId val="18465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39523472"/>
        <c:crosses val="autoZero"/>
        <c:auto val="1"/>
        <c:lblAlgn val="ctr"/>
        <c:lblOffset val="100"/>
        <c:noMultiLvlLbl val="0"/>
      </c:catAx>
      <c:valAx>
        <c:axId val="1739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465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(2)'!$J$1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(2)'!$I$5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'Results (2)'!$J$5</c:f>
              <c:numCache>
                <c:formatCode>General</c:formatCode>
                <c:ptCount val="1"/>
                <c:pt idx="0">
                  <c:v>8535.8114175282899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1-4296-A7E8-9C330A012E9A}"/>
            </c:ext>
          </c:extLst>
        </c:ser>
        <c:ser>
          <c:idx val="1"/>
          <c:order val="1"/>
          <c:tx>
            <c:strRef>
              <c:f>'Results (2)'!$L$1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(2)'!$I$5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'Results (2)'!$L$5</c:f>
              <c:numCache>
                <c:formatCode>General</c:formatCode>
                <c:ptCount val="1"/>
                <c:pt idx="0">
                  <c:v>7072.5762388559697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1-4296-A7E8-9C330A012E9A}"/>
            </c:ext>
          </c:extLst>
        </c:ser>
        <c:ser>
          <c:idx val="2"/>
          <c:order val="2"/>
          <c:tx>
            <c:strRef>
              <c:f>'Results (2)'!$N$1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(2)'!$I$5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'Results (2)'!$N$5</c:f>
              <c:numCache>
                <c:formatCode>General</c:formatCode>
                <c:ptCount val="1"/>
                <c:pt idx="0">
                  <c:v>7232.7930063416698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1-4296-A7E8-9C330A012E9A}"/>
            </c:ext>
          </c:extLst>
        </c:ser>
        <c:ser>
          <c:idx val="3"/>
          <c:order val="3"/>
          <c:tx>
            <c:strRef>
              <c:f>'Results (2)'!$P$1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(2)'!$I$5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'Results (2)'!$P$5</c:f>
              <c:numCache>
                <c:formatCode>General</c:formatCode>
                <c:ptCount val="1"/>
                <c:pt idx="0">
                  <c:v>6912.3594713702696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1-4296-A7E8-9C330A01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2048"/>
        <c:axId val="120543008"/>
      </c:barChart>
      <c:catAx>
        <c:axId val="1205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0543008"/>
        <c:crosses val="autoZero"/>
        <c:auto val="1"/>
        <c:lblAlgn val="ctr"/>
        <c:lblOffset val="100"/>
        <c:noMultiLvlLbl val="0"/>
      </c:catAx>
      <c:valAx>
        <c:axId val="1205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0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(2)'!$J$1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(2)'!$I$6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'Results (2)'!$J$6</c:f>
              <c:numCache>
                <c:formatCode>General</c:formatCode>
                <c:ptCount val="1"/>
                <c:pt idx="0">
                  <c:v>31.707896318838898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6-4686-9939-C9D2854C2397}"/>
            </c:ext>
          </c:extLst>
        </c:ser>
        <c:ser>
          <c:idx val="1"/>
          <c:order val="1"/>
          <c:tx>
            <c:strRef>
              <c:f>'Results (2)'!$L$1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(2)'!$I$6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'Results (2)'!$L$6</c:f>
              <c:numCache>
                <c:formatCode>General</c:formatCode>
                <c:ptCount val="1"/>
                <c:pt idx="0">
                  <c:v>23.707896318838898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6-4686-9939-C9D2854C2397}"/>
            </c:ext>
          </c:extLst>
        </c:ser>
        <c:ser>
          <c:idx val="2"/>
          <c:order val="2"/>
          <c:tx>
            <c:strRef>
              <c:f>'Results (2)'!$N$1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(2)'!$I$6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'Results (2)'!$N$6</c:f>
              <c:numCache>
                <c:formatCode>General</c:formatCode>
                <c:ptCount val="1"/>
                <c:pt idx="0">
                  <c:v>25.707896318838898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6-4686-9939-C9D2854C2397}"/>
            </c:ext>
          </c:extLst>
        </c:ser>
        <c:ser>
          <c:idx val="3"/>
          <c:order val="3"/>
          <c:tx>
            <c:strRef>
              <c:f>'Results (2)'!$P$1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(2)'!$I$6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'Results (2)'!$P$6</c:f>
              <c:numCache>
                <c:formatCode>General</c:formatCode>
                <c:ptCount val="1"/>
                <c:pt idx="0">
                  <c:v>21.707896318838898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6-4686-9939-C9D2854C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56896"/>
        <c:axId val="748366976"/>
      </c:barChart>
      <c:catAx>
        <c:axId val="7483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8366976"/>
        <c:crosses val="autoZero"/>
        <c:auto val="1"/>
        <c:lblAlgn val="ctr"/>
        <c:lblOffset val="100"/>
        <c:noMultiLvlLbl val="0"/>
      </c:catAx>
      <c:valAx>
        <c:axId val="748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83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(2)'!$J$8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(2)'!$I$9:$I$20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(2)'!$J$9:$J$20</c:f>
              <c:numCache>
                <c:formatCode>General</c:formatCode>
                <c:ptCount val="12"/>
                <c:pt idx="0">
                  <c:v>1573.63</c:v>
                </c:pt>
                <c:pt idx="1">
                  <c:v>1454.35</c:v>
                </c:pt>
                <c:pt idx="2">
                  <c:v>1855.36</c:v>
                </c:pt>
                <c:pt idx="3">
                  <c:v>1463.24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E-45FF-985D-850273DDF9D8}"/>
            </c:ext>
          </c:extLst>
        </c:ser>
        <c:ser>
          <c:idx val="1"/>
          <c:order val="1"/>
          <c:tx>
            <c:strRef>
              <c:f>'Results (2)'!$L$8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(2)'!$I$9:$I$20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(2)'!$L$9:$L$20</c:f>
              <c:numCache>
                <c:formatCode>General</c:formatCode>
                <c:ptCount val="12"/>
                <c:pt idx="0">
                  <c:v>1454.35</c:v>
                </c:pt>
                <c:pt idx="1">
                  <c:v>1855.36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E-45FF-985D-850273DDF9D8}"/>
            </c:ext>
          </c:extLst>
        </c:ser>
        <c:ser>
          <c:idx val="2"/>
          <c:order val="2"/>
          <c:tx>
            <c:strRef>
              <c:f>'Results (2)'!$N$8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(2)'!$I$9:$I$20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(2)'!$N$9:$N$20</c:f>
              <c:numCache>
                <c:formatCode>General</c:formatCode>
                <c:ptCount val="12"/>
                <c:pt idx="0">
                  <c:v>1573.63</c:v>
                </c:pt>
                <c:pt idx="1">
                  <c:v>1454.35</c:v>
                </c:pt>
                <c:pt idx="2">
                  <c:v>2015.57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E-45FF-985D-850273DDF9D8}"/>
            </c:ext>
          </c:extLst>
        </c:ser>
        <c:ser>
          <c:idx val="3"/>
          <c:order val="3"/>
          <c:tx>
            <c:strRef>
              <c:f>'Results (2)'!$P$8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(2)'!$I$9:$I$20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(2)'!$P$9:$P$20</c:f>
              <c:numCache>
                <c:formatCode>General</c:formatCode>
                <c:ptCount val="12"/>
                <c:pt idx="0">
                  <c:v>1573.63</c:v>
                </c:pt>
                <c:pt idx="1">
                  <c:v>1454.35</c:v>
                </c:pt>
                <c:pt idx="2">
                  <c:v>1695.14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E-45FF-985D-850273DD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88864"/>
        <c:axId val="751792704"/>
      </c:barChart>
      <c:catAx>
        <c:axId val="7517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1792704"/>
        <c:crosses val="autoZero"/>
        <c:auto val="1"/>
        <c:lblAlgn val="ctr"/>
        <c:lblOffset val="100"/>
        <c:noMultiLvlLbl val="0"/>
      </c:catAx>
      <c:valAx>
        <c:axId val="7517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17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(2)'!$AA$1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(2)'!$Z$2:$Z$6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'Results (2)'!$AA$2:$AA$6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7-49F9-8008-B0EF1A1209A9}"/>
            </c:ext>
          </c:extLst>
        </c:ser>
        <c:ser>
          <c:idx val="1"/>
          <c:order val="1"/>
          <c:tx>
            <c:strRef>
              <c:f>'Results (2)'!$AB$1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(2)'!$Z$2:$Z$6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'Results (2)'!$AB$2:$AB$6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7-49F9-8008-B0EF1A1209A9}"/>
            </c:ext>
          </c:extLst>
        </c:ser>
        <c:ser>
          <c:idx val="2"/>
          <c:order val="2"/>
          <c:tx>
            <c:strRef>
              <c:f>'Results (2)'!$AC$1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(2)'!$Z$2:$Z$6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'Results (2)'!$AC$2:$AC$6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7-49F9-8008-B0EF1A1209A9}"/>
            </c:ext>
          </c:extLst>
        </c:ser>
        <c:ser>
          <c:idx val="3"/>
          <c:order val="3"/>
          <c:tx>
            <c:strRef>
              <c:f>'Results (2)'!$AD$1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(2)'!$Z$2:$Z$6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'Results (2)'!$AD$2:$AD$6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7-49F9-8008-B0EF1A12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59296"/>
        <c:axId val="748361696"/>
      </c:barChart>
      <c:catAx>
        <c:axId val="7483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8361696"/>
        <c:crosses val="autoZero"/>
        <c:auto val="1"/>
        <c:lblAlgn val="ctr"/>
        <c:lblOffset val="100"/>
        <c:noMultiLvlLbl val="0"/>
      </c:catAx>
      <c:valAx>
        <c:axId val="748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483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Scale'!$Q$4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'Small Scale'!$R$4</c:f>
              <c:numCache>
                <c:formatCode>General</c:formatCode>
                <c:ptCount val="1"/>
                <c:pt idx="0">
                  <c:v>4188.5574775677596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3-45EA-A738-C37A076AEE2C}"/>
            </c:ext>
          </c:extLst>
        </c:ser>
        <c:ser>
          <c:idx val="1"/>
          <c:order val="1"/>
          <c:tx>
            <c:strRef>
              <c:f>'Small Scale'!$S$1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Scale'!$Q$4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'Small Scale'!$S$4</c:f>
              <c:numCache>
                <c:formatCode>General</c:formatCode>
                <c:ptCount val="1"/>
                <c:pt idx="0">
                  <c:v>3948.23232633921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3-45EA-A738-C37A076AEE2C}"/>
            </c:ext>
          </c:extLst>
        </c:ser>
        <c:ser>
          <c:idx val="2"/>
          <c:order val="2"/>
          <c:tx>
            <c:strRef>
              <c:f>'Small Scale'!$T$1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Scale'!$Q$4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'Small Scale'!$T$4</c:f>
              <c:numCache>
                <c:formatCode>General</c:formatCode>
                <c:ptCount val="1"/>
                <c:pt idx="0">
                  <c:v>3948.23232633921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3-45EA-A738-C37A076A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364464"/>
        <c:axId val="1001363024"/>
      </c:barChart>
      <c:catAx>
        <c:axId val="10013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1363024"/>
        <c:crosses val="autoZero"/>
        <c:auto val="1"/>
        <c:lblAlgn val="ctr"/>
        <c:lblOffset val="100"/>
        <c:noMultiLvlLbl val="0"/>
      </c:catAx>
      <c:valAx>
        <c:axId val="10013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13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(2)'!$AA$24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(2)'!$Z$25:$Z$36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(2)'!$AA$25:$AA$36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9-486D-A577-3301AC5E8D24}"/>
            </c:ext>
          </c:extLst>
        </c:ser>
        <c:ser>
          <c:idx val="1"/>
          <c:order val="1"/>
          <c:tx>
            <c:strRef>
              <c:f>'Results (2)'!$AB$24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(2)'!$Z$25:$Z$36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(2)'!$AB$25:$AB$36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9-486D-A577-3301AC5E8D24}"/>
            </c:ext>
          </c:extLst>
        </c:ser>
        <c:ser>
          <c:idx val="2"/>
          <c:order val="2"/>
          <c:tx>
            <c:strRef>
              <c:f>'Results (2)'!$AC$24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(2)'!$Z$25:$Z$36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(2)'!$AC$25:$AC$36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9-486D-A577-3301AC5E8D24}"/>
            </c:ext>
          </c:extLst>
        </c:ser>
        <c:ser>
          <c:idx val="3"/>
          <c:order val="3"/>
          <c:tx>
            <c:strRef>
              <c:f>'Results (2)'!$AD$24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(2)'!$Z$25:$Z$36</c:f>
              <c:strCache>
                <c:ptCount val="12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</c:strCache>
            </c:strRef>
          </c:cat>
          <c:val>
            <c:numRef>
              <c:f>'Results (2)'!$AD$25:$AD$36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9-486D-A577-3301AC5E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07152"/>
        <c:axId val="770507632"/>
      </c:barChart>
      <c:catAx>
        <c:axId val="7705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0507632"/>
        <c:crosses val="autoZero"/>
        <c:auto val="1"/>
        <c:lblAlgn val="ctr"/>
        <c:lblOffset val="100"/>
        <c:noMultiLvlLbl val="0"/>
      </c:catAx>
      <c:valAx>
        <c:axId val="7705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05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(2)'!$I$3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(2)'!$J$1:$P$2</c:f>
              <c:multiLvlStrCache>
                <c:ptCount val="7"/>
                <c:lvl>
                  <c:pt idx="0">
                    <c:v>sfc1</c:v>
                  </c:pt>
                  <c:pt idx="1">
                    <c:v>sfc2</c:v>
                  </c:pt>
                  <c:pt idx="2">
                    <c:v>sfc1</c:v>
                  </c:pt>
                  <c:pt idx="3">
                    <c:v>sfc2</c:v>
                  </c:pt>
                  <c:pt idx="4">
                    <c:v>sfc1</c:v>
                  </c:pt>
                  <c:pt idx="5">
                    <c:v>sfc2</c:v>
                  </c:pt>
                  <c:pt idx="6">
                    <c:v>sfc1</c:v>
                  </c:pt>
                </c:lvl>
                <c:lvl>
                  <c:pt idx="0">
                    <c:v>SA</c:v>
                  </c:pt>
                  <c:pt idx="2">
                    <c:v>PSO</c:v>
                  </c:pt>
                  <c:pt idx="4">
                    <c:v>GA</c:v>
                  </c:pt>
                  <c:pt idx="6">
                    <c:v>PPO</c:v>
                  </c:pt>
                </c:lvl>
              </c:multiLvlStrCache>
            </c:multiLvlStrRef>
          </c:cat>
          <c:val>
            <c:numRef>
              <c:f>'Results (2)'!$J$3:$P$3</c:f>
              <c:numCache>
                <c:formatCode>General</c:formatCode>
                <c:ptCount val="7"/>
                <c:pt idx="0">
                  <c:v>0.99996431709223499</c:v>
                </c:pt>
                <c:pt idx="1">
                  <c:v>0.99997713061496296</c:v>
                </c:pt>
                <c:pt idx="2">
                  <c:v>0.99997809047476804</c:v>
                </c:pt>
                <c:pt idx="3">
                  <c:v>0.99997815432008197</c:v>
                </c:pt>
                <c:pt idx="4">
                  <c:v>0.99995752682319605</c:v>
                </c:pt>
                <c:pt idx="5">
                  <c:v>0.99997406804259203</c:v>
                </c:pt>
                <c:pt idx="6">
                  <c:v>0.99995032811663098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D39-95B6-F833709E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624608"/>
        <c:axId val="1864622688"/>
      </c:barChart>
      <c:catAx>
        <c:axId val="18646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64622688"/>
        <c:crosses val="autoZero"/>
        <c:auto val="1"/>
        <c:lblAlgn val="ctr"/>
        <c:lblOffset val="100"/>
        <c:noMultiLvlLbl val="0"/>
      </c:catAx>
      <c:valAx>
        <c:axId val="1864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646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Scale'!$R$7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Scale'!$Q$8:$Q$11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</c:strCache>
            </c:strRef>
          </c:cat>
          <c:val>
            <c:numRef>
              <c:f>'Small Scale'!$R$8:$R$11</c:f>
              <c:numCache>
                <c:formatCode>General</c:formatCode>
                <c:ptCount val="4"/>
                <c:pt idx="0">
                  <c:v>1279.4000000000001</c:v>
                </c:pt>
                <c:pt idx="1">
                  <c:v>1454.35</c:v>
                </c:pt>
                <c:pt idx="2">
                  <c:v>1454.82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C-4485-8904-33C5EB2C76EB}"/>
            </c:ext>
          </c:extLst>
        </c:ser>
        <c:ser>
          <c:idx val="1"/>
          <c:order val="1"/>
          <c:tx>
            <c:strRef>
              <c:f>'Small Scale'!$S$7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Scale'!$Q$8:$Q$11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</c:strCache>
            </c:strRef>
          </c:cat>
          <c:val>
            <c:numRef>
              <c:f>'Small Scale'!$S$8:$S$11</c:f>
              <c:numCache>
                <c:formatCode>General</c:formatCode>
                <c:ptCount val="4"/>
                <c:pt idx="0">
                  <c:v>1279.4000000000001</c:v>
                </c:pt>
                <c:pt idx="1">
                  <c:v>1454.35</c:v>
                </c:pt>
                <c:pt idx="2">
                  <c:v>1214.49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C-4485-8904-33C5EB2C76EB}"/>
            </c:ext>
          </c:extLst>
        </c:ser>
        <c:ser>
          <c:idx val="2"/>
          <c:order val="2"/>
          <c:tx>
            <c:strRef>
              <c:f>'Small Scale'!$T$7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Scale'!$Q$8:$Q$11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</c:strCache>
            </c:strRef>
          </c:cat>
          <c:val>
            <c:numRef>
              <c:f>'Small Scale'!$T$8:$T$11</c:f>
              <c:numCache>
                <c:formatCode>General</c:formatCode>
                <c:ptCount val="4"/>
                <c:pt idx="0">
                  <c:v>1279.4000000000001</c:v>
                </c:pt>
                <c:pt idx="1">
                  <c:v>1454.35</c:v>
                </c:pt>
                <c:pt idx="2">
                  <c:v>1214.49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C-4485-8904-33C5EB2C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44080"/>
        <c:axId val="1087745040"/>
      </c:barChart>
      <c:catAx>
        <c:axId val="1087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745040"/>
        <c:crosses val="autoZero"/>
        <c:auto val="1"/>
        <c:lblAlgn val="ctr"/>
        <c:lblOffset val="100"/>
        <c:noMultiLvlLbl val="0"/>
      </c:catAx>
      <c:valAx>
        <c:axId val="1087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7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Scale'!$Q$5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'Small Scale'!$R$5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5-4881-A696-172F94653673}"/>
            </c:ext>
          </c:extLst>
        </c:ser>
        <c:ser>
          <c:idx val="1"/>
          <c:order val="1"/>
          <c:tx>
            <c:strRef>
              <c:f>'Small Scale'!$S$1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Scale'!$Q$5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'Small Scale'!$S$5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881-A696-172F94653673}"/>
            </c:ext>
          </c:extLst>
        </c:ser>
        <c:ser>
          <c:idx val="2"/>
          <c:order val="2"/>
          <c:tx>
            <c:strRef>
              <c:f>'Small Scale'!$T$1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Scale'!$Q$5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'Small Scale'!$T$5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5-4881-A696-172F9465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61920"/>
        <c:axId val="1087062880"/>
      </c:barChart>
      <c:catAx>
        <c:axId val="1087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062880"/>
        <c:crosses val="autoZero"/>
        <c:auto val="1"/>
        <c:lblAlgn val="ctr"/>
        <c:lblOffset val="100"/>
        <c:noMultiLvlLbl val="0"/>
      </c:catAx>
      <c:valAx>
        <c:axId val="10870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0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 - Carbon Footprint 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Scale'!$AE$2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Scale'!$AD$3:$AD$7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'Small Scale'!$AE$3:$AE$7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A-44D6-BFB3-90909D163609}"/>
            </c:ext>
          </c:extLst>
        </c:ser>
        <c:ser>
          <c:idx val="1"/>
          <c:order val="1"/>
          <c:tx>
            <c:strRef>
              <c:f>'Small Scale'!$AF$2</c:f>
              <c:strCache>
                <c:ptCount val="1"/>
                <c:pt idx="0">
                  <c:v>Carbon Footprint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Scale'!$AD$3:$AD$7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'Small Scale'!$AF$3:$AF$7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A-44D6-BFB3-90909D163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09808"/>
        <c:axId val="290101648"/>
      </c:lineChart>
      <c:catAx>
        <c:axId val="2901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0101648"/>
        <c:crosses val="autoZero"/>
        <c:auto val="1"/>
        <c:lblAlgn val="ctr"/>
        <c:lblOffset val="100"/>
        <c:noMultiLvlLbl val="0"/>
      </c:catAx>
      <c:valAx>
        <c:axId val="290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01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1'!$S$1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1'!$R$2</c:f>
              <c:numCache>
                <c:formatCode>General</c:formatCode>
                <c:ptCount val="1"/>
              </c:numCache>
            </c:numRef>
          </c:cat>
          <c:val>
            <c:numRef>
              <c:f>'Experiment 1'!$S$2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5FC-456A-AD23-097F8FED9E12}"/>
            </c:ext>
          </c:extLst>
        </c:ser>
        <c:ser>
          <c:idx val="1"/>
          <c:order val="1"/>
          <c:tx>
            <c:strRef>
              <c:f>'Experiment 1'!$T$1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1'!$R$2</c:f>
              <c:numCache>
                <c:formatCode>General</c:formatCode>
                <c:ptCount val="1"/>
              </c:numCache>
            </c:numRef>
          </c:cat>
          <c:val>
            <c:numRef>
              <c:f>'Experiment 1'!$T$2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5FC-456A-AD23-097F8FED9E12}"/>
            </c:ext>
          </c:extLst>
        </c:ser>
        <c:ser>
          <c:idx val="2"/>
          <c:order val="2"/>
          <c:tx>
            <c:strRef>
              <c:f>'Experiment 1'!$U$1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1'!$R$2</c:f>
              <c:numCache>
                <c:formatCode>General</c:formatCode>
                <c:ptCount val="1"/>
              </c:numCache>
            </c:numRef>
          </c:cat>
          <c:val>
            <c:numRef>
              <c:f>'Experiment 1'!$U$2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85FC-456A-AD23-097F8FED9E12}"/>
            </c:ext>
          </c:extLst>
        </c:ser>
        <c:ser>
          <c:idx val="3"/>
          <c:order val="3"/>
          <c:tx>
            <c:strRef>
              <c:f>'Experiment 1'!$V$1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1'!$R$2</c:f>
              <c:numCache>
                <c:formatCode>General</c:formatCode>
                <c:ptCount val="1"/>
              </c:numCache>
            </c:numRef>
          </c:cat>
          <c:val>
            <c:numRef>
              <c:f>'Experiment 1'!$V$2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67D-4222-A510-05053E5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62336"/>
        <c:axId val="89862816"/>
      </c:barChart>
      <c:catAx>
        <c:axId val="898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862816"/>
        <c:crosses val="autoZero"/>
        <c:auto val="1"/>
        <c:lblAlgn val="ctr"/>
        <c:lblOffset val="100"/>
        <c:noMultiLvlLbl val="0"/>
      </c:catAx>
      <c:valAx>
        <c:axId val="898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8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Footprint (kgCO2)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1'!$S$1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1'!$R$4</c:f>
              <c:numCache>
                <c:formatCode>General</c:formatCode>
                <c:ptCount val="1"/>
              </c:numCache>
            </c:numRef>
          </c:cat>
          <c:val>
            <c:numRef>
              <c:f>'Experiment 1'!$S$4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C78-4FE5-A8FB-4792BF900E4D}"/>
            </c:ext>
          </c:extLst>
        </c:ser>
        <c:ser>
          <c:idx val="1"/>
          <c:order val="1"/>
          <c:tx>
            <c:strRef>
              <c:f>'Experiment 1'!$T$1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1'!$R$4</c:f>
              <c:numCache>
                <c:formatCode>General</c:formatCode>
                <c:ptCount val="1"/>
              </c:numCache>
            </c:numRef>
          </c:cat>
          <c:val>
            <c:numRef>
              <c:f>'Experiment 1'!$T$4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C78-4FE5-A8FB-4792BF900E4D}"/>
            </c:ext>
          </c:extLst>
        </c:ser>
        <c:ser>
          <c:idx val="2"/>
          <c:order val="2"/>
          <c:tx>
            <c:strRef>
              <c:f>'Experiment 1'!$U$1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1'!$R$4</c:f>
              <c:numCache>
                <c:formatCode>General</c:formatCode>
                <c:ptCount val="1"/>
              </c:numCache>
            </c:numRef>
          </c:cat>
          <c:val>
            <c:numRef>
              <c:f>'Experiment 1'!$U$4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DC78-4FE5-A8FB-4792BF900E4D}"/>
            </c:ext>
          </c:extLst>
        </c:ser>
        <c:ser>
          <c:idx val="3"/>
          <c:order val="3"/>
          <c:tx>
            <c:strRef>
              <c:f>'Experiment 1'!$V$1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1'!$R$4</c:f>
              <c:numCache>
                <c:formatCode>General</c:formatCode>
                <c:ptCount val="1"/>
              </c:numCache>
            </c:numRef>
          </c:cat>
          <c:val>
            <c:numRef>
              <c:f>'Experiment 1'!$V$4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53B-4D9E-A45E-0943B912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52592"/>
        <c:axId val="209054032"/>
      </c:barChart>
      <c:catAx>
        <c:axId val="2090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054032"/>
        <c:crosses val="autoZero"/>
        <c:auto val="1"/>
        <c:lblAlgn val="ctr"/>
        <c:lblOffset val="100"/>
        <c:noMultiLvlLbl val="0"/>
      </c:catAx>
      <c:valAx>
        <c:axId val="2090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0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1'!$S$1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1'!$R$5</c:f>
              <c:numCache>
                <c:formatCode>General</c:formatCode>
                <c:ptCount val="1"/>
              </c:numCache>
            </c:numRef>
          </c:cat>
          <c:val>
            <c:numRef>
              <c:f>'Experiment 1'!$S$5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24F-40AA-B449-EEF2A2D0AB01}"/>
            </c:ext>
          </c:extLst>
        </c:ser>
        <c:ser>
          <c:idx val="1"/>
          <c:order val="1"/>
          <c:tx>
            <c:strRef>
              <c:f>'Experiment 1'!$T$1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1'!$R$5</c:f>
              <c:numCache>
                <c:formatCode>General</c:formatCode>
                <c:ptCount val="1"/>
              </c:numCache>
            </c:numRef>
          </c:cat>
          <c:val>
            <c:numRef>
              <c:f>'Experiment 1'!$T$5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24F-40AA-B449-EEF2A2D0AB01}"/>
            </c:ext>
          </c:extLst>
        </c:ser>
        <c:ser>
          <c:idx val="2"/>
          <c:order val="2"/>
          <c:tx>
            <c:strRef>
              <c:f>'Experiment 1'!$U$1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1'!$R$5</c:f>
              <c:numCache>
                <c:formatCode>General</c:formatCode>
                <c:ptCount val="1"/>
              </c:numCache>
            </c:numRef>
          </c:cat>
          <c:val>
            <c:numRef>
              <c:f>'Experiment 1'!$U$5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24F-40AA-B449-EEF2A2D0AB01}"/>
            </c:ext>
          </c:extLst>
        </c:ser>
        <c:ser>
          <c:idx val="3"/>
          <c:order val="3"/>
          <c:tx>
            <c:strRef>
              <c:f>'Experiment 1'!$V$1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1'!$R$5</c:f>
              <c:numCache>
                <c:formatCode>General</c:formatCode>
                <c:ptCount val="1"/>
              </c:numCache>
            </c:numRef>
          </c:cat>
          <c:val>
            <c:numRef>
              <c:f>'Experiment 1'!$V$5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691-4B0E-BECA-741DF3FE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65696"/>
        <c:axId val="89856576"/>
      </c:barChart>
      <c:catAx>
        <c:axId val="898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856576"/>
        <c:crosses val="autoZero"/>
        <c:auto val="1"/>
        <c:lblAlgn val="ctr"/>
        <c:lblOffset val="100"/>
        <c:noMultiLvlLbl val="0"/>
      </c:catAx>
      <c:valAx>
        <c:axId val="898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8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Carbon Footprint (kgCO2)</a:t>
            </a:r>
            <a:r>
              <a:rPr 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1'!$S$7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1'!$R$8:$R$19</c:f>
              <c:numCache>
                <c:formatCode>General</c:formatCode>
                <c:ptCount val="12"/>
              </c:numCache>
            </c:numRef>
          </c:cat>
          <c:val>
            <c:numRef>
              <c:f>'Experiment 1'!$S$8:$S$19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87D-49EA-AB87-B8690C51C225}"/>
            </c:ext>
          </c:extLst>
        </c:ser>
        <c:ser>
          <c:idx val="1"/>
          <c:order val="1"/>
          <c:tx>
            <c:strRef>
              <c:f>'Experiment 1'!$T$7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1'!$R$8:$R$19</c:f>
              <c:numCache>
                <c:formatCode>General</c:formatCode>
                <c:ptCount val="12"/>
              </c:numCache>
            </c:numRef>
          </c:cat>
          <c:val>
            <c:numRef>
              <c:f>'Experiment 1'!$T$8:$T$19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87D-49EA-AB87-B8690C51C225}"/>
            </c:ext>
          </c:extLst>
        </c:ser>
        <c:ser>
          <c:idx val="2"/>
          <c:order val="2"/>
          <c:tx>
            <c:strRef>
              <c:f>'Experiment 1'!$U$7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1'!$R$8:$R$19</c:f>
              <c:numCache>
                <c:formatCode>General</c:formatCode>
                <c:ptCount val="12"/>
              </c:numCache>
            </c:numRef>
          </c:cat>
          <c:val>
            <c:numRef>
              <c:f>'Experiment 1'!$U$8:$U$19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87D-49EA-AB87-B8690C51C225}"/>
            </c:ext>
          </c:extLst>
        </c:ser>
        <c:ser>
          <c:idx val="3"/>
          <c:order val="3"/>
          <c:tx>
            <c:strRef>
              <c:f>'Experiment 1'!$V$7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1'!$R$8:$R$19</c:f>
              <c:numCache>
                <c:formatCode>General</c:formatCode>
                <c:ptCount val="12"/>
              </c:numCache>
            </c:numRef>
          </c:cat>
          <c:val>
            <c:numRef>
              <c:f>'Experiment 1'!$V$8:$V$19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8A1-4A0F-94D2-715F7617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505248"/>
        <c:axId val="730513408"/>
      </c:barChart>
      <c:catAx>
        <c:axId val="7305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0513408"/>
        <c:crosses val="autoZero"/>
        <c:auto val="1"/>
        <c:lblAlgn val="ctr"/>
        <c:lblOffset val="100"/>
        <c:noMultiLvlLbl val="0"/>
      </c:catAx>
      <c:valAx>
        <c:axId val="7305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05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523394</xdr:colOff>
      <xdr:row>14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9704A-C375-A27F-4849-E616FA08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977515</xdr:colOff>
      <xdr:row>15</xdr:row>
      <xdr:rowOff>125461</xdr:rowOff>
    </xdr:from>
    <xdr:to>
      <xdr:col>27</xdr:col>
      <xdr:colOff>515697</xdr:colOff>
      <xdr:row>30</xdr:row>
      <xdr:rowOff>97752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B415E3-29A8-BD83-04E9-EF049E40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523395</xdr:colOff>
      <xdr:row>13</xdr:row>
      <xdr:rowOff>2309</xdr:rowOff>
    </xdr:from>
    <xdr:to>
      <xdr:col>20</xdr:col>
      <xdr:colOff>461819</xdr:colOff>
      <xdr:row>27</xdr:row>
      <xdr:rowOff>159328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7F654-EBFD-29BE-43C7-D0DFA31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7698</xdr:colOff>
      <xdr:row>31</xdr:row>
      <xdr:rowOff>179340</xdr:rowOff>
    </xdr:from>
    <xdr:to>
      <xdr:col>27</xdr:col>
      <xdr:colOff>531092</xdr:colOff>
      <xdr:row>46</xdr:row>
      <xdr:rowOff>151630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9EB56-B2AC-3CF2-6062-5ADE461B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7</xdr:row>
      <xdr:rowOff>179340</xdr:rowOff>
    </xdr:from>
    <xdr:to>
      <xdr:col>35</xdr:col>
      <xdr:colOff>538788</xdr:colOff>
      <xdr:row>22</xdr:row>
      <xdr:rowOff>151631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668BE-9F11-36B0-69D0-5EEC837E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15394</xdr:colOff>
      <xdr:row>0</xdr:row>
      <xdr:rowOff>0</xdr:rowOff>
    </xdr:from>
    <xdr:to>
      <xdr:col>29</xdr:col>
      <xdr:colOff>161636</xdr:colOff>
      <xdr:row>14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9AD430-CB43-B07F-994D-2A86BC14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7697</xdr:colOff>
      <xdr:row>15</xdr:row>
      <xdr:rowOff>179340</xdr:rowOff>
    </xdr:from>
    <xdr:to>
      <xdr:col>29</xdr:col>
      <xdr:colOff>153939</xdr:colOff>
      <xdr:row>30</xdr:row>
      <xdr:rowOff>151631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51580D-E663-5204-33D3-D8345FC0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7698</xdr:colOff>
      <xdr:row>32</xdr:row>
      <xdr:rowOff>10006</xdr:rowOff>
    </xdr:from>
    <xdr:to>
      <xdr:col>29</xdr:col>
      <xdr:colOff>153940</xdr:colOff>
      <xdr:row>46</xdr:row>
      <xdr:rowOff>167024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A2681-731A-B898-46DF-1027A6E5D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7697</xdr:colOff>
      <xdr:row>20</xdr:row>
      <xdr:rowOff>17704</xdr:rowOff>
    </xdr:from>
    <xdr:to>
      <xdr:col>21</xdr:col>
      <xdr:colOff>792788</xdr:colOff>
      <xdr:row>34</xdr:row>
      <xdr:rowOff>174722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70677C-3148-B9F7-64D7-322FE9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577273</xdr:colOff>
      <xdr:row>7</xdr:row>
      <xdr:rowOff>2309</xdr:rowOff>
    </xdr:from>
    <xdr:to>
      <xdr:col>37</xdr:col>
      <xdr:colOff>523394</xdr:colOff>
      <xdr:row>21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FFE5E-74F4-EB78-F1AB-FD922616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37</xdr:row>
      <xdr:rowOff>2309</xdr:rowOff>
    </xdr:from>
    <xdr:to>
      <xdr:col>37</xdr:col>
      <xdr:colOff>554182</xdr:colOff>
      <xdr:row>51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A9429-4A71-52CF-4E25-42DF7F546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</xdr:colOff>
      <xdr:row>0</xdr:row>
      <xdr:rowOff>0</xdr:rowOff>
    </xdr:from>
    <xdr:to>
      <xdr:col>37</xdr:col>
      <xdr:colOff>190500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910484-F036-11CA-6F13-3825E5B8A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7</xdr:row>
      <xdr:rowOff>3810</xdr:rowOff>
    </xdr:from>
    <xdr:to>
      <xdr:col>19</xdr:col>
      <xdr:colOff>464820</xdr:colOff>
      <xdr:row>22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9D2F2-EC7D-4832-F770-478B6E925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171450</xdr:rowOff>
    </xdr:from>
    <xdr:to>
      <xdr:col>19</xdr:col>
      <xdr:colOff>457200</xdr:colOff>
      <xdr:row>37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1F3297-D483-70A4-8E70-272933D6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38</xdr:row>
      <xdr:rowOff>171450</xdr:rowOff>
    </xdr:from>
    <xdr:to>
      <xdr:col>19</xdr:col>
      <xdr:colOff>464820</xdr:colOff>
      <xdr:row>53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E12C6-D683-9F9F-0851-788F5C23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15</xdr:row>
      <xdr:rowOff>179070</xdr:rowOff>
    </xdr:from>
    <xdr:to>
      <xdr:col>24</xdr:col>
      <xdr:colOff>327660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C4709-F94F-48F8-AF5B-AE6D94728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</xdr:colOff>
      <xdr:row>32</xdr:row>
      <xdr:rowOff>3810</xdr:rowOff>
    </xdr:from>
    <xdr:to>
      <xdr:col>24</xdr:col>
      <xdr:colOff>320040</xdr:colOff>
      <xdr:row>47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60B3C-25F7-4838-9DE7-66DEFFDF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20</xdr:row>
      <xdr:rowOff>179070</xdr:rowOff>
    </xdr:from>
    <xdr:to>
      <xdr:col>15</xdr:col>
      <xdr:colOff>464820</xdr:colOff>
      <xdr:row>35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035E0-D776-4E7E-B771-BA2A616C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601980</xdr:colOff>
      <xdr:row>6</xdr:row>
      <xdr:rowOff>179070</xdr:rowOff>
    </xdr:from>
    <xdr:to>
      <xdr:col>35</xdr:col>
      <xdr:colOff>175260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36B4D-30E5-4068-8495-DD08AD2E6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601980</xdr:colOff>
      <xdr:row>36</xdr:row>
      <xdr:rowOff>179070</xdr:rowOff>
    </xdr:from>
    <xdr:to>
      <xdr:col>35</xdr:col>
      <xdr:colOff>175260</xdr:colOff>
      <xdr:row>51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155E4B-1782-43BC-A418-F7BCBAA0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</xdr:colOff>
      <xdr:row>0</xdr:row>
      <xdr:rowOff>19050</xdr:rowOff>
    </xdr:from>
    <xdr:to>
      <xdr:col>24</xdr:col>
      <xdr:colOff>312420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BAA3-0A2B-4B4F-A23A-19F6F7E23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c.org/power_ssj2008/results/res2024q3/power_ssj2008-20240729-01423.html" TargetMode="External"/><Relationship Id="rId13" Type="http://schemas.openxmlformats.org/officeDocument/2006/relationships/hyperlink" Target="https://www.epa.gov/egrid/data-explorer" TargetMode="External"/><Relationship Id="rId18" Type="http://schemas.openxmlformats.org/officeDocument/2006/relationships/hyperlink" Target="https://www.cisco.com/c/en/us/products/collateral/switches/catalyst-9500-series-switches/nb-06-cat9500-ser-data-sheet-cte-en.html" TargetMode="External"/><Relationship Id="rId3" Type="http://schemas.openxmlformats.org/officeDocument/2006/relationships/hyperlink" Target="https://www.spec.org/power_ssj2008/results/res2024q2/power_ssj2008-20240422-01404.html" TargetMode="External"/><Relationship Id="rId21" Type="http://schemas.openxmlformats.org/officeDocument/2006/relationships/hyperlink" Target="https://www.cisco.com/c/en/us/products/collateral/switches/catalyst-9300-series-switches/nb-06-cat9300-ser-data-sheet-cte-en.html" TargetMode="External"/><Relationship Id="rId7" Type="http://schemas.openxmlformats.org/officeDocument/2006/relationships/hyperlink" Target="https://www.spec.org/power_ssj2008/results/res2024q3/power_ssj2008-20240729-01422.html" TargetMode="External"/><Relationship Id="rId12" Type="http://schemas.openxmlformats.org/officeDocument/2006/relationships/hyperlink" Target="https://www.spec.org/power_ssj2008/results/res2024q2/power_ssj2008-20240312-01380.html" TargetMode="External"/><Relationship Id="rId17" Type="http://schemas.openxmlformats.org/officeDocument/2006/relationships/hyperlink" Target="https://www.cisco.com/c/en/us/products/collateral/switches/catalyst-9500-series-switches/nb-06-cat9500-ser-data-sheet-cte-en.html" TargetMode="External"/><Relationship Id="rId2" Type="http://schemas.openxmlformats.org/officeDocument/2006/relationships/hyperlink" Target="https://www.spec.org/power_ssj2008/results/res2024q2/power_ssj2008-20240406-01395.html" TargetMode="External"/><Relationship Id="rId16" Type="http://schemas.openxmlformats.org/officeDocument/2006/relationships/hyperlink" Target="https://www.cisco.com/c/en/us/products/collateral/switches/catalyst-9500-series-switches/nb-06-cat9500-ser-data-sheet-cte-en.html" TargetMode="External"/><Relationship Id="rId20" Type="http://schemas.openxmlformats.org/officeDocument/2006/relationships/hyperlink" Target="https://www.cisco.com/c/en/us/products/collateral/switches/catalyst-9600-series-switches/nb-06-cat9600-series-data-sheet-cte-en.html" TargetMode="External"/><Relationship Id="rId1" Type="http://schemas.openxmlformats.org/officeDocument/2006/relationships/hyperlink" Target="https://www.spec.org/power_ssj2008/results/res2024q2/power_ssj2008-20240328-01390.html" TargetMode="External"/><Relationship Id="rId6" Type="http://schemas.openxmlformats.org/officeDocument/2006/relationships/hyperlink" Target="https://www.spec.org/power_ssj2008/results/res2024q3/power_ssj2008-20240729-01421.html" TargetMode="External"/><Relationship Id="rId11" Type="http://schemas.openxmlformats.org/officeDocument/2006/relationships/hyperlink" Target="https://www.spec.org/power_ssj2008/results/res2024q2/power_ssj2008-20240408-01396.html" TargetMode="External"/><Relationship Id="rId5" Type="http://schemas.openxmlformats.org/officeDocument/2006/relationships/hyperlink" Target="https://www.spec.org/power_ssj2008/results/res2024q3/power_ssj2008-20240716-01418.html" TargetMode="External"/><Relationship Id="rId15" Type="http://schemas.openxmlformats.org/officeDocument/2006/relationships/hyperlink" Target="https://www.cisco.com/c/en/us/products/collateral/switches/catalyst-9600-series-switches/nb-06-cat9600-series-data-sheet-cte-en.htm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www.spec.org/power_ssj2008/results/res2024q2/power_ssj2008-20240422-01401.html" TargetMode="External"/><Relationship Id="rId19" Type="http://schemas.openxmlformats.org/officeDocument/2006/relationships/hyperlink" Target="https://www.cisco.com/c/en/us/products/collateral/switches/catalyst-9600-series-switches/nb-06-cat9600-series-data-sheet-cte-en.html" TargetMode="External"/><Relationship Id="rId4" Type="http://schemas.openxmlformats.org/officeDocument/2006/relationships/hyperlink" Target="https://www.spec.org/power_ssj2008/results/res2024q2/power_ssj2008-20240422-01405.html" TargetMode="External"/><Relationship Id="rId9" Type="http://schemas.openxmlformats.org/officeDocument/2006/relationships/hyperlink" Target="https://www.spec.org/power_ssj2008/results/res2024q3/power_ssj2008-20240515-01413.html" TargetMode="External"/><Relationship Id="rId14" Type="http://schemas.openxmlformats.org/officeDocument/2006/relationships/hyperlink" Target="https://www.cisco.com/c/en/us/products/collateral/switches/catalyst-9600-series-switches/nb-06-cat9600-series-data-sheet-cte-en.html" TargetMode="External"/><Relationship Id="rId22" Type="http://schemas.openxmlformats.org/officeDocument/2006/relationships/hyperlink" Target="https://www.cisco.com/c/en/us/products/collateral/switches/catalyst-9300-series-switches/nb-06-cat9300-ser-data-sheet-cte-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6A02-EE52-471D-B0A5-15728EF1D1E1}">
  <dimension ref="A1:AF81"/>
  <sheetViews>
    <sheetView topLeftCell="A16" zoomScale="99" zoomScaleNormal="99" workbookViewId="0">
      <selection activeCell="AK21" sqref="AK21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36.5546875" bestFit="1" customWidth="1"/>
    <col min="12" max="12" width="12.109375" customWidth="1"/>
    <col min="13" max="13" width="93.88671875" bestFit="1" customWidth="1"/>
    <col min="14" max="15" width="92.88671875" bestFit="1" customWidth="1"/>
    <col min="16" max="16" width="14.88671875" bestFit="1" customWidth="1"/>
    <col min="17" max="17" width="24.5546875" bestFit="1" customWidth="1"/>
    <col min="18" max="18" width="12.5546875" bestFit="1" customWidth="1"/>
    <col min="19" max="19" width="15.5546875" bestFit="1" customWidth="1"/>
    <col min="20" max="20" width="12.44140625" bestFit="1" customWidth="1"/>
    <col min="21" max="21" width="14.33203125" bestFit="1" customWidth="1"/>
    <col min="22" max="22" width="14.6640625" bestFit="1" customWidth="1"/>
    <col min="30" max="30" width="8" bestFit="1" customWidth="1"/>
    <col min="31" max="31" width="9.5546875" bestFit="1" customWidth="1"/>
    <col min="32" max="32" width="14.6640625" bestFit="1" customWidth="1"/>
  </cols>
  <sheetData>
    <row r="1" spans="1:32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M1" s="1" t="s">
        <v>291</v>
      </c>
      <c r="N1" s="1" t="s">
        <v>292</v>
      </c>
      <c r="O1" s="1" t="s">
        <v>293</v>
      </c>
      <c r="R1" t="s">
        <v>291</v>
      </c>
      <c r="S1" t="s">
        <v>292</v>
      </c>
      <c r="T1" t="s">
        <v>293</v>
      </c>
    </row>
    <row r="2" spans="1:32" x14ac:dyDescent="0.3">
      <c r="A2" t="s">
        <v>0</v>
      </c>
      <c r="B2" t="s">
        <v>6</v>
      </c>
      <c r="C2" t="s">
        <v>7</v>
      </c>
      <c r="D2" t="s">
        <v>51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40</v>
      </c>
      <c r="K2" t="s">
        <v>82</v>
      </c>
      <c r="M2" t="s">
        <v>47</v>
      </c>
      <c r="N2" t="s">
        <v>47</v>
      </c>
      <c r="O2" t="s">
        <v>47</v>
      </c>
      <c r="Q2" t="s">
        <v>35</v>
      </c>
      <c r="R2">
        <f>_xlfn.NUMBERVALUE(SUBSTITUTE(M9,"Availability: ",""))</f>
        <v>0.99999704020909796</v>
      </c>
      <c r="S2">
        <f>_xlfn.NUMBERVALUE(SUBSTITUTE(N9,"Availability: ",""))</f>
        <v>0.99999361170348799</v>
      </c>
      <c r="T2">
        <f>_xlfn.NUMBERVALUE(SUBSTITUTE(O9,"Availability: ",""))</f>
        <v>0.99999361170348799</v>
      </c>
      <c r="AD2" t="s">
        <v>297</v>
      </c>
      <c r="AE2" t="s">
        <v>35</v>
      </c>
      <c r="AF2" t="s">
        <v>242</v>
      </c>
    </row>
    <row r="3" spans="1:32" x14ac:dyDescent="0.3">
      <c r="A3" t="s">
        <v>109</v>
      </c>
      <c r="B3">
        <v>8</v>
      </c>
      <c r="C3">
        <v>16</v>
      </c>
      <c r="D3">
        <v>480</v>
      </c>
      <c r="E3">
        <v>21.2</v>
      </c>
      <c r="F3">
        <v>84.1</v>
      </c>
      <c r="G3">
        <v>270893.32952569402</v>
      </c>
      <c r="H3">
        <v>351.30289986111097</v>
      </c>
      <c r="I3">
        <v>0.77964363739999998</v>
      </c>
      <c r="J3">
        <v>1</v>
      </c>
      <c r="K3" t="s">
        <v>84</v>
      </c>
      <c r="M3" t="s">
        <v>41</v>
      </c>
      <c r="N3" t="s">
        <v>41</v>
      </c>
      <c r="O3" t="s">
        <v>41</v>
      </c>
      <c r="Q3" t="s">
        <v>243</v>
      </c>
      <c r="R3">
        <f>_xlfn.NUMBERVALUE(SUBSTITUTE(M12,"Normalized Carbon Footprint: ",""))</f>
        <v>0.70170454545454497</v>
      </c>
      <c r="S3">
        <f>_xlfn.NUMBERVALUE(SUBSTITUTE(N12,"Normalized Carbon Footprint: ",""))</f>
        <v>0.63536286157024702</v>
      </c>
      <c r="T3">
        <f>_xlfn.NUMBERVALUE(SUBSTITUTE(O12,"Normalized Carbon Footprint: ",""))</f>
        <v>0.63536286157024702</v>
      </c>
      <c r="AD3">
        <v>0</v>
      </c>
      <c r="AE3">
        <v>0.8</v>
      </c>
      <c r="AF3">
        <v>0.4</v>
      </c>
    </row>
    <row r="4" spans="1:32" x14ac:dyDescent="0.3">
      <c r="A4" t="s">
        <v>110</v>
      </c>
      <c r="B4">
        <v>8</v>
      </c>
      <c r="C4">
        <v>32</v>
      </c>
      <c r="D4">
        <v>480</v>
      </c>
      <c r="E4">
        <v>23.3</v>
      </c>
      <c r="F4">
        <v>85.5</v>
      </c>
      <c r="G4">
        <v>273142.42211874999</v>
      </c>
      <c r="H4">
        <v>296.213206527777</v>
      </c>
      <c r="I4">
        <v>0.77964363739999998</v>
      </c>
      <c r="J4">
        <v>1</v>
      </c>
      <c r="K4" t="s">
        <v>84</v>
      </c>
      <c r="M4" t="s">
        <v>175</v>
      </c>
      <c r="N4" t="s">
        <v>175</v>
      </c>
      <c r="O4" t="s">
        <v>175</v>
      </c>
      <c r="Q4" t="s">
        <v>241</v>
      </c>
      <c r="R4">
        <f>_xlfn.NUMBERVALUE(SUBSTITUTE(M11,"Carbon Footprint: ",""))</f>
        <v>4188.5574775677596</v>
      </c>
      <c r="S4">
        <f>_xlfn.NUMBERVALUE(SUBSTITUTE(N11,"Carbon Footprint: ",""))</f>
        <v>3948.23232633921</v>
      </c>
      <c r="T4">
        <f>_xlfn.NUMBERVALUE(SUBSTITUTE(O11,"Carbon Footprint: ",""))</f>
        <v>3948.23232633921</v>
      </c>
      <c r="AD4">
        <v>1</v>
      </c>
      <c r="AE4">
        <v>0.85</v>
      </c>
      <c r="AF4">
        <v>0.5</v>
      </c>
    </row>
    <row r="5" spans="1:32" x14ac:dyDescent="0.3">
      <c r="A5" t="s">
        <v>111</v>
      </c>
      <c r="B5">
        <v>16</v>
      </c>
      <c r="C5">
        <v>64</v>
      </c>
      <c r="D5">
        <v>500</v>
      </c>
      <c r="E5">
        <v>43.5</v>
      </c>
      <c r="F5">
        <v>112</v>
      </c>
      <c r="G5">
        <v>236938.82626902699</v>
      </c>
      <c r="H5">
        <v>329.45861222222197</v>
      </c>
      <c r="I5">
        <v>0.77964363739999998</v>
      </c>
      <c r="J5">
        <v>1</v>
      </c>
      <c r="K5" t="s">
        <v>84</v>
      </c>
      <c r="M5" t="s">
        <v>246</v>
      </c>
      <c r="N5" t="s">
        <v>246</v>
      </c>
      <c r="O5" t="s">
        <v>246</v>
      </c>
      <c r="Q5" t="s">
        <v>240</v>
      </c>
      <c r="R5">
        <f>_xlfn.NUMBERVALUE(SUBSTITUTE(M10,"Latency: ",""))</f>
        <v>18</v>
      </c>
      <c r="S5">
        <f>_xlfn.NUMBERVALUE(SUBSTITUTE(N10,"Latency: ",""))</f>
        <v>16</v>
      </c>
      <c r="T5">
        <f>_xlfn.NUMBERVALUE(SUBSTITUTE(O10,"Latency: ",""))</f>
        <v>16</v>
      </c>
      <c r="AD5">
        <v>2</v>
      </c>
      <c r="AE5">
        <v>0.9</v>
      </c>
      <c r="AF5">
        <v>0.6</v>
      </c>
    </row>
    <row r="6" spans="1:32" x14ac:dyDescent="0.3">
      <c r="A6" t="s">
        <v>112</v>
      </c>
      <c r="B6">
        <v>8</v>
      </c>
      <c r="C6">
        <v>64</v>
      </c>
      <c r="D6">
        <v>500</v>
      </c>
      <c r="E6">
        <v>42.8</v>
      </c>
      <c r="F6">
        <v>78.2</v>
      </c>
      <c r="G6">
        <v>346840.72890194401</v>
      </c>
      <c r="H6">
        <v>415.28071277777701</v>
      </c>
      <c r="I6">
        <v>0.77964363739999998</v>
      </c>
      <c r="J6">
        <v>1</v>
      </c>
      <c r="K6" t="s">
        <v>84</v>
      </c>
      <c r="M6" t="s">
        <v>247</v>
      </c>
      <c r="N6" t="s">
        <v>247</v>
      </c>
      <c r="O6" t="s">
        <v>247</v>
      </c>
      <c r="AD6">
        <v>3</v>
      </c>
      <c r="AE6">
        <v>0.95</v>
      </c>
      <c r="AF6">
        <v>0.7</v>
      </c>
    </row>
    <row r="7" spans="1:32" x14ac:dyDescent="0.3">
      <c r="M7" t="s">
        <v>248</v>
      </c>
      <c r="N7" t="s">
        <v>248</v>
      </c>
      <c r="O7" t="s">
        <v>248</v>
      </c>
      <c r="Q7" t="s">
        <v>242</v>
      </c>
      <c r="R7" t="s">
        <v>291</v>
      </c>
      <c r="S7" t="s">
        <v>292</v>
      </c>
      <c r="T7" t="s">
        <v>293</v>
      </c>
      <c r="AD7">
        <v>4</v>
      </c>
      <c r="AE7">
        <v>1</v>
      </c>
      <c r="AF7">
        <v>0.8</v>
      </c>
    </row>
    <row r="8" spans="1:32" x14ac:dyDescent="0.3">
      <c r="A8" s="9" t="s">
        <v>85</v>
      </c>
      <c r="B8" s="9"/>
      <c r="C8" s="9"/>
      <c r="D8" s="9"/>
      <c r="E8" s="9"/>
      <c r="F8" s="9"/>
      <c r="G8" s="9"/>
      <c r="H8" s="9"/>
      <c r="Q8" t="s">
        <v>109</v>
      </c>
      <c r="R8">
        <f>VALUE(MID(M39, FIND("Carbon Footprint:", M39)+17, FIND(" kgCO2", M39, FIND("Carbon Footprint:", M39)+17)-FIND("Carbon Footprint:", M39)-17))</f>
        <v>1279.4000000000001</v>
      </c>
      <c r="S8">
        <f>VALUE(MID(N38, FIND("Carbon Footprint:", N38)+17, FIND(" kgCO2", N38, FIND("Carbon Footprint:", N38)+17)-FIND("Carbon Footprint:", N38)-17))</f>
        <v>1279.4000000000001</v>
      </c>
      <c r="T8">
        <f>VALUE(MID(O38, FIND("Carbon Footprint:", O38)+17, FIND(" kgCO2", O38, FIND("Carbon Footprint:", O38)+17)-FIND("Carbon Footprint:", O38)-17))</f>
        <v>1279.4000000000001</v>
      </c>
    </row>
    <row r="9" spans="1:32" x14ac:dyDescent="0.3">
      <c r="A9" t="s">
        <v>86</v>
      </c>
      <c r="B9" t="s">
        <v>12</v>
      </c>
      <c r="C9" t="s">
        <v>107</v>
      </c>
      <c r="D9" t="s">
        <v>79</v>
      </c>
      <c r="E9" t="s">
        <v>3</v>
      </c>
      <c r="F9" t="s">
        <v>4</v>
      </c>
      <c r="G9" t="s">
        <v>5</v>
      </c>
      <c r="H9" t="s">
        <v>40</v>
      </c>
      <c r="I9" t="s">
        <v>88</v>
      </c>
      <c r="J9" t="s">
        <v>91</v>
      </c>
      <c r="K9" t="s">
        <v>94</v>
      </c>
      <c r="M9" t="s">
        <v>284</v>
      </c>
      <c r="N9" t="s">
        <v>274</v>
      </c>
      <c r="O9" t="s">
        <v>274</v>
      </c>
      <c r="Q9" t="s">
        <v>110</v>
      </c>
      <c r="R9">
        <f t="shared" ref="R9:R11" si="0">VALUE(MID(M40, FIND("Carbon Footprint:", M40)+17, FIND(" kgCO2", M40, FIND("Carbon Footprint:", M40)+17)-FIND("Carbon Footprint:", M40)-17))</f>
        <v>1454.35</v>
      </c>
      <c r="S9">
        <f t="shared" ref="S9:S11" si="1">VALUE(MID(N39, FIND("Carbon Footprint:", N39)+17, FIND(" kgCO2", N39, FIND("Carbon Footprint:", N39)+17)-FIND("Carbon Footprint:", N39)-17))</f>
        <v>1454.35</v>
      </c>
      <c r="T9">
        <f t="shared" ref="T9:T11" si="2">VALUE(MID(O39, FIND("Carbon Footprint:", O39)+17, FIND(" kgCO2", O39, FIND("Carbon Footprint:", O39)+17)-FIND("Carbon Footprint:", O39)-17))</f>
        <v>1454.35</v>
      </c>
    </row>
    <row r="10" spans="1:32" x14ac:dyDescent="0.3">
      <c r="A10" t="s">
        <v>121</v>
      </c>
      <c r="B10">
        <v>7</v>
      </c>
      <c r="C10">
        <v>110</v>
      </c>
      <c r="D10">
        <v>7</v>
      </c>
      <c r="E10">
        <v>300000</v>
      </c>
      <c r="F10">
        <v>431.44804529999999</v>
      </c>
      <c r="G10">
        <v>0.77964363739999998</v>
      </c>
      <c r="H10">
        <v>1</v>
      </c>
      <c r="I10" t="s">
        <v>89</v>
      </c>
      <c r="J10" t="s">
        <v>92</v>
      </c>
      <c r="K10" t="s">
        <v>93</v>
      </c>
      <c r="M10" t="s">
        <v>285</v>
      </c>
      <c r="N10" t="s">
        <v>275</v>
      </c>
      <c r="O10" t="s">
        <v>275</v>
      </c>
      <c r="Q10" t="s">
        <v>111</v>
      </c>
      <c r="R10">
        <f t="shared" si="0"/>
        <v>1454.82</v>
      </c>
      <c r="S10">
        <f t="shared" si="1"/>
        <v>1214.49</v>
      </c>
      <c r="T10">
        <f t="shared" si="2"/>
        <v>1214.49</v>
      </c>
    </row>
    <row r="11" spans="1:32" x14ac:dyDescent="0.3">
      <c r="A11" t="s">
        <v>122</v>
      </c>
      <c r="B11">
        <v>8</v>
      </c>
      <c r="C11">
        <v>110</v>
      </c>
      <c r="D11">
        <v>12</v>
      </c>
      <c r="E11">
        <v>300000</v>
      </c>
      <c r="F11">
        <v>367.09358109999999</v>
      </c>
      <c r="G11">
        <v>0.77964363739999998</v>
      </c>
      <c r="H11">
        <v>1</v>
      </c>
      <c r="I11" t="s">
        <v>89</v>
      </c>
      <c r="J11" t="s">
        <v>92</v>
      </c>
      <c r="K11" t="s">
        <v>93</v>
      </c>
      <c r="M11" t="s">
        <v>286</v>
      </c>
      <c r="N11" t="s">
        <v>276</v>
      </c>
      <c r="O11" t="s">
        <v>276</v>
      </c>
      <c r="Q11" t="s">
        <v>112</v>
      </c>
      <c r="R11">
        <f t="shared" si="0"/>
        <v>0</v>
      </c>
      <c r="S11">
        <f t="shared" si="1"/>
        <v>0</v>
      </c>
      <c r="T11">
        <f t="shared" si="2"/>
        <v>0</v>
      </c>
    </row>
    <row r="12" spans="1:32" x14ac:dyDescent="0.3">
      <c r="A12" t="s">
        <v>123</v>
      </c>
      <c r="B12">
        <v>6</v>
      </c>
      <c r="C12">
        <v>90</v>
      </c>
      <c r="D12">
        <v>15</v>
      </c>
      <c r="E12">
        <v>316960</v>
      </c>
      <c r="F12">
        <v>374.92509472222201</v>
      </c>
      <c r="G12">
        <v>0.77964363739999998</v>
      </c>
      <c r="H12">
        <v>10</v>
      </c>
      <c r="I12" t="s">
        <v>97</v>
      </c>
      <c r="J12" t="s">
        <v>99</v>
      </c>
      <c r="K12" t="s">
        <v>100</v>
      </c>
      <c r="M12" t="s">
        <v>287</v>
      </c>
      <c r="N12" t="s">
        <v>277</v>
      </c>
      <c r="O12" t="s">
        <v>277</v>
      </c>
    </row>
    <row r="13" spans="1:32" x14ac:dyDescent="0.3">
      <c r="A13" t="s">
        <v>124</v>
      </c>
      <c r="B13">
        <v>6</v>
      </c>
      <c r="C13">
        <v>90</v>
      </c>
      <c r="D13">
        <v>6</v>
      </c>
      <c r="E13">
        <v>336780</v>
      </c>
      <c r="F13">
        <v>328.28583083333302</v>
      </c>
      <c r="G13">
        <v>0.77964363739999998</v>
      </c>
      <c r="H13">
        <v>10</v>
      </c>
      <c r="I13" t="s">
        <v>98</v>
      </c>
      <c r="J13" t="s">
        <v>99</v>
      </c>
      <c r="K13" t="s">
        <v>100</v>
      </c>
      <c r="M13" t="s">
        <v>288</v>
      </c>
      <c r="N13" t="s">
        <v>278</v>
      </c>
      <c r="O13" t="s">
        <v>278</v>
      </c>
    </row>
    <row r="15" spans="1:32" x14ac:dyDescent="0.3">
      <c r="A15" s="9" t="s">
        <v>8</v>
      </c>
      <c r="B15" s="9"/>
      <c r="C15" s="9"/>
      <c r="D15" s="9"/>
      <c r="E15" s="9"/>
      <c r="F15" s="9"/>
      <c r="G15" s="9"/>
      <c r="M15" t="s">
        <v>36</v>
      </c>
      <c r="N15" t="s">
        <v>36</v>
      </c>
      <c r="O15" t="s">
        <v>36</v>
      </c>
    </row>
    <row r="16" spans="1:32" x14ac:dyDescent="0.3">
      <c r="A16" t="s">
        <v>9</v>
      </c>
      <c r="B16" t="s">
        <v>10</v>
      </c>
      <c r="C16" t="s">
        <v>11</v>
      </c>
      <c r="D16" t="s">
        <v>12</v>
      </c>
      <c r="E16" t="s">
        <v>3</v>
      </c>
      <c r="F16" t="s">
        <v>4</v>
      </c>
      <c r="G16" t="s">
        <v>39</v>
      </c>
      <c r="M16" t="s">
        <v>41</v>
      </c>
      <c r="N16" t="s">
        <v>41</v>
      </c>
      <c r="O16" t="s">
        <v>41</v>
      </c>
      <c r="S16" t="s">
        <v>50</v>
      </c>
    </row>
    <row r="17" spans="1:19" x14ac:dyDescent="0.3">
      <c r="A17" t="s">
        <v>27</v>
      </c>
      <c r="B17" t="s">
        <v>109</v>
      </c>
      <c r="C17" t="s">
        <v>121</v>
      </c>
      <c r="D17">
        <v>7</v>
      </c>
      <c r="E17">
        <v>274708.17499999999</v>
      </c>
      <c r="F17">
        <v>290.77933439999998</v>
      </c>
      <c r="G17">
        <v>0.58397231975243369</v>
      </c>
      <c r="M17" t="s">
        <v>37</v>
      </c>
      <c r="N17" t="s">
        <v>37</v>
      </c>
      <c r="O17" t="s">
        <v>37</v>
      </c>
    </row>
    <row r="18" spans="1:19" x14ac:dyDescent="0.3">
      <c r="A18" t="s">
        <v>28</v>
      </c>
      <c r="B18" t="s">
        <v>110</v>
      </c>
      <c r="C18" t="s">
        <v>121</v>
      </c>
      <c r="D18">
        <v>6</v>
      </c>
      <c r="E18">
        <v>295793.00260000001</v>
      </c>
      <c r="F18">
        <v>310.38288640000002</v>
      </c>
      <c r="G18">
        <v>0.12392399908656371</v>
      </c>
      <c r="M18" t="s">
        <v>42</v>
      </c>
      <c r="N18" t="s">
        <v>42</v>
      </c>
      <c r="O18" t="s">
        <v>42</v>
      </c>
    </row>
    <row r="19" spans="1:19" x14ac:dyDescent="0.3">
      <c r="A19" t="s">
        <v>29</v>
      </c>
      <c r="B19" t="s">
        <v>111</v>
      </c>
      <c r="C19" t="s">
        <v>122</v>
      </c>
      <c r="D19">
        <v>7</v>
      </c>
      <c r="E19">
        <v>269920.71539999999</v>
      </c>
      <c r="F19">
        <v>348.50241890000001</v>
      </c>
      <c r="G19">
        <v>0.65384681180161219</v>
      </c>
      <c r="M19" t="s">
        <v>232</v>
      </c>
      <c r="N19" t="s">
        <v>232</v>
      </c>
      <c r="O19" t="s">
        <v>232</v>
      </c>
    </row>
    <row r="20" spans="1:19" x14ac:dyDescent="0.3">
      <c r="A20" t="s">
        <v>30</v>
      </c>
      <c r="B20" t="s">
        <v>112</v>
      </c>
      <c r="C20" t="s">
        <v>122</v>
      </c>
      <c r="D20">
        <v>7</v>
      </c>
      <c r="E20">
        <v>270873.40990000003</v>
      </c>
      <c r="F20">
        <v>328.1743601</v>
      </c>
      <c r="G20">
        <v>0.72593849310087122</v>
      </c>
      <c r="M20" t="s">
        <v>244</v>
      </c>
      <c r="N20" t="s">
        <v>244</v>
      </c>
      <c r="O20" t="s">
        <v>244</v>
      </c>
    </row>
    <row r="21" spans="1:19" x14ac:dyDescent="0.3">
      <c r="A21" t="s">
        <v>31</v>
      </c>
      <c r="B21" t="s">
        <v>121</v>
      </c>
      <c r="C21" t="s">
        <v>123</v>
      </c>
      <c r="D21">
        <v>9</v>
      </c>
      <c r="E21">
        <v>273479.15299999999</v>
      </c>
      <c r="F21">
        <v>328.57036419999997</v>
      </c>
      <c r="G21">
        <v>1</v>
      </c>
      <c r="M21" t="s">
        <v>249</v>
      </c>
      <c r="N21" t="s">
        <v>249</v>
      </c>
      <c r="O21" t="s">
        <v>249</v>
      </c>
    </row>
    <row r="22" spans="1:19" x14ac:dyDescent="0.3">
      <c r="A22" t="s">
        <v>32</v>
      </c>
      <c r="B22" t="s">
        <v>121</v>
      </c>
      <c r="C22" t="s">
        <v>124</v>
      </c>
      <c r="D22">
        <v>6</v>
      </c>
      <c r="E22">
        <v>270483.44569999998</v>
      </c>
      <c r="F22">
        <v>357.76897650000001</v>
      </c>
      <c r="G22">
        <v>1</v>
      </c>
      <c r="M22" t="s">
        <v>253</v>
      </c>
      <c r="N22" t="s">
        <v>253</v>
      </c>
      <c r="O22" t="s">
        <v>253</v>
      </c>
    </row>
    <row r="23" spans="1:19" x14ac:dyDescent="0.3">
      <c r="A23" t="s">
        <v>33</v>
      </c>
      <c r="B23" t="s">
        <v>122</v>
      </c>
      <c r="C23" t="s">
        <v>123</v>
      </c>
      <c r="D23">
        <v>8</v>
      </c>
      <c r="E23">
        <v>272220.65330000001</v>
      </c>
      <c r="F23">
        <v>310.44832000000002</v>
      </c>
      <c r="G23">
        <v>1</v>
      </c>
      <c r="M23" t="s">
        <v>253</v>
      </c>
      <c r="N23" t="s">
        <v>253</v>
      </c>
      <c r="O23" t="s">
        <v>253</v>
      </c>
    </row>
    <row r="24" spans="1:19" x14ac:dyDescent="0.3">
      <c r="A24" t="s">
        <v>34</v>
      </c>
      <c r="B24" t="s">
        <v>122</v>
      </c>
      <c r="C24" t="s">
        <v>124</v>
      </c>
      <c r="D24">
        <v>5</v>
      </c>
      <c r="E24">
        <v>274773.21260000003</v>
      </c>
      <c r="F24">
        <v>323.4671611</v>
      </c>
      <c r="G24">
        <v>1</v>
      </c>
      <c r="M24" t="s">
        <v>258</v>
      </c>
      <c r="N24" t="s">
        <v>258</v>
      </c>
      <c r="O24" t="s">
        <v>258</v>
      </c>
    </row>
    <row r="25" spans="1:19" x14ac:dyDescent="0.3">
      <c r="M25" t="s">
        <v>245</v>
      </c>
      <c r="N25" t="s">
        <v>245</v>
      </c>
      <c r="O25" t="s">
        <v>245</v>
      </c>
      <c r="S25" t="s">
        <v>49</v>
      </c>
    </row>
    <row r="26" spans="1:19" x14ac:dyDescent="0.3">
      <c r="A26" s="9" t="s">
        <v>108</v>
      </c>
      <c r="B26" s="9"/>
      <c r="C26" s="9"/>
      <c r="D26" s="9"/>
      <c r="E26" s="9"/>
      <c r="F26" s="9"/>
      <c r="G26" s="9"/>
      <c r="M26" t="s">
        <v>259</v>
      </c>
      <c r="N26" t="s">
        <v>259</v>
      </c>
      <c r="O26" t="s">
        <v>259</v>
      </c>
    </row>
    <row r="27" spans="1:19" x14ac:dyDescent="0.3">
      <c r="A27" t="s">
        <v>14</v>
      </c>
      <c r="B27" t="s">
        <v>15</v>
      </c>
      <c r="C27" t="s">
        <v>16</v>
      </c>
      <c r="D27" t="s">
        <v>76</v>
      </c>
      <c r="E27" t="s">
        <v>3</v>
      </c>
      <c r="F27" t="s">
        <v>4</v>
      </c>
      <c r="G27" t="s">
        <v>40</v>
      </c>
      <c r="H27" t="s">
        <v>174</v>
      </c>
      <c r="M27" t="s">
        <v>259</v>
      </c>
    </row>
    <row r="28" spans="1:19" x14ac:dyDescent="0.3">
      <c r="A28" t="s">
        <v>17</v>
      </c>
      <c r="B28">
        <v>2</v>
      </c>
      <c r="C28">
        <v>6</v>
      </c>
      <c r="D28">
        <v>64</v>
      </c>
      <c r="E28">
        <v>6000</v>
      </c>
      <c r="F28">
        <v>9</v>
      </c>
      <c r="G28">
        <v>1</v>
      </c>
      <c r="H28">
        <v>0</v>
      </c>
      <c r="N28" t="s">
        <v>38</v>
      </c>
      <c r="O28" t="s">
        <v>38</v>
      </c>
    </row>
    <row r="29" spans="1:19" x14ac:dyDescent="0.3">
      <c r="A29" t="s">
        <v>18</v>
      </c>
      <c r="B29">
        <v>2</v>
      </c>
      <c r="C29">
        <v>2</v>
      </c>
      <c r="D29">
        <v>48</v>
      </c>
      <c r="E29">
        <v>15000</v>
      </c>
      <c r="F29">
        <v>8</v>
      </c>
      <c r="G29">
        <v>1</v>
      </c>
      <c r="H29">
        <v>0</v>
      </c>
      <c r="M29" t="s">
        <v>38</v>
      </c>
      <c r="N29" t="s">
        <v>43</v>
      </c>
      <c r="O29" t="s">
        <v>43</v>
      </c>
    </row>
    <row r="30" spans="1:19" x14ac:dyDescent="0.3">
      <c r="A30" t="s">
        <v>19</v>
      </c>
      <c r="B30">
        <v>3</v>
      </c>
      <c r="C30">
        <v>6</v>
      </c>
      <c r="D30">
        <v>48</v>
      </c>
      <c r="E30">
        <v>16000</v>
      </c>
      <c r="F30">
        <v>10</v>
      </c>
      <c r="G30">
        <v>1</v>
      </c>
      <c r="H30">
        <v>0</v>
      </c>
      <c r="M30" t="s">
        <v>43</v>
      </c>
      <c r="N30" t="s">
        <v>250</v>
      </c>
      <c r="O30" t="s">
        <v>250</v>
      </c>
    </row>
    <row r="31" spans="1:19" x14ac:dyDescent="0.3">
      <c r="M31" t="s">
        <v>250</v>
      </c>
      <c r="N31" t="s">
        <v>268</v>
      </c>
      <c r="O31" t="s">
        <v>268</v>
      </c>
    </row>
    <row r="32" spans="1:19" x14ac:dyDescent="0.3">
      <c r="A32" s="9" t="s">
        <v>108</v>
      </c>
      <c r="B32" s="9"/>
      <c r="C32" s="9"/>
      <c r="D32" s="9"/>
      <c r="E32" s="9"/>
      <c r="M32" t="s">
        <v>268</v>
      </c>
      <c r="N32" t="s">
        <v>279</v>
      </c>
      <c r="O32" t="s">
        <v>279</v>
      </c>
    </row>
    <row r="33" spans="1:15" x14ac:dyDescent="0.3">
      <c r="A33" t="s">
        <v>23</v>
      </c>
      <c r="B33" t="s">
        <v>24</v>
      </c>
      <c r="C33" t="s">
        <v>25</v>
      </c>
      <c r="D33" t="s">
        <v>174</v>
      </c>
      <c r="E33" t="s">
        <v>26</v>
      </c>
      <c r="M33" t="s">
        <v>279</v>
      </c>
      <c r="N33" t="s">
        <v>251</v>
      </c>
      <c r="O33" t="s">
        <v>251</v>
      </c>
    </row>
    <row r="34" spans="1:15" x14ac:dyDescent="0.3">
      <c r="A34" t="s">
        <v>135</v>
      </c>
      <c r="B34" t="s">
        <v>17</v>
      </c>
      <c r="C34" t="s">
        <v>18</v>
      </c>
      <c r="D34">
        <v>0</v>
      </c>
      <c r="E34">
        <v>0.54927752196008028</v>
      </c>
      <c r="M34" t="s">
        <v>251</v>
      </c>
      <c r="N34" t="s">
        <v>269</v>
      </c>
      <c r="O34" t="s">
        <v>269</v>
      </c>
    </row>
    <row r="35" spans="1:15" x14ac:dyDescent="0.3">
      <c r="A35" t="s">
        <v>136</v>
      </c>
      <c r="B35" t="s">
        <v>18</v>
      </c>
      <c r="C35" t="s">
        <v>19</v>
      </c>
      <c r="D35">
        <v>0</v>
      </c>
      <c r="E35">
        <v>0.94454306530125098</v>
      </c>
      <c r="M35" t="s">
        <v>269</v>
      </c>
    </row>
    <row r="36" spans="1:15" x14ac:dyDescent="0.3">
      <c r="N36" t="s">
        <v>44</v>
      </c>
      <c r="O36" t="s">
        <v>44</v>
      </c>
    </row>
    <row r="37" spans="1:15" x14ac:dyDescent="0.3">
      <c r="M37" t="s">
        <v>44</v>
      </c>
      <c r="N37" t="s">
        <v>42</v>
      </c>
      <c r="O37" t="s">
        <v>42</v>
      </c>
    </row>
    <row r="38" spans="1:15" x14ac:dyDescent="0.3">
      <c r="M38" t="s">
        <v>42</v>
      </c>
      <c r="N38" t="s">
        <v>280</v>
      </c>
      <c r="O38" t="s">
        <v>280</v>
      </c>
    </row>
    <row r="39" spans="1:15" x14ac:dyDescent="0.3">
      <c r="M39" t="s">
        <v>280</v>
      </c>
      <c r="N39" t="s">
        <v>252</v>
      </c>
      <c r="O39" t="s">
        <v>252</v>
      </c>
    </row>
    <row r="40" spans="1:15" x14ac:dyDescent="0.3">
      <c r="M40" t="s">
        <v>252</v>
      </c>
      <c r="N40" t="s">
        <v>281</v>
      </c>
      <c r="O40" t="s">
        <v>281</v>
      </c>
    </row>
    <row r="41" spans="1:15" x14ac:dyDescent="0.3">
      <c r="M41" t="s">
        <v>289</v>
      </c>
      <c r="N41" t="s">
        <v>177</v>
      </c>
      <c r="O41" t="s">
        <v>177</v>
      </c>
    </row>
    <row r="42" spans="1:15" x14ac:dyDescent="0.3">
      <c r="M42" t="s">
        <v>177</v>
      </c>
    </row>
    <row r="43" spans="1:15" x14ac:dyDescent="0.3">
      <c r="N43" t="s">
        <v>186</v>
      </c>
      <c r="O43" t="s">
        <v>186</v>
      </c>
    </row>
    <row r="44" spans="1:15" x14ac:dyDescent="0.3">
      <c r="M44" t="s">
        <v>186</v>
      </c>
      <c r="N44" t="s">
        <v>77</v>
      </c>
      <c r="O44" t="s">
        <v>77</v>
      </c>
    </row>
    <row r="45" spans="1:15" x14ac:dyDescent="0.3">
      <c r="M45" t="s">
        <v>77</v>
      </c>
      <c r="N45" t="s">
        <v>233</v>
      </c>
      <c r="O45" t="s">
        <v>233</v>
      </c>
    </row>
    <row r="46" spans="1:15" x14ac:dyDescent="0.3">
      <c r="M46" t="s">
        <v>233</v>
      </c>
      <c r="N46" t="s">
        <v>234</v>
      </c>
      <c r="O46" t="s">
        <v>234</v>
      </c>
    </row>
    <row r="47" spans="1:15" x14ac:dyDescent="0.3">
      <c r="M47" t="s">
        <v>234</v>
      </c>
      <c r="N47" t="s">
        <v>260</v>
      </c>
      <c r="O47" t="s">
        <v>260</v>
      </c>
    </row>
    <row r="48" spans="1:15" x14ac:dyDescent="0.3">
      <c r="M48" t="s">
        <v>260</v>
      </c>
      <c r="N48" t="s">
        <v>220</v>
      </c>
      <c r="O48" t="s">
        <v>220</v>
      </c>
    </row>
    <row r="49" spans="13:15" x14ac:dyDescent="0.3">
      <c r="M49" t="s">
        <v>220</v>
      </c>
    </row>
    <row r="50" spans="13:15" x14ac:dyDescent="0.3">
      <c r="N50" t="s">
        <v>45</v>
      </c>
      <c r="O50" t="s">
        <v>45</v>
      </c>
    </row>
    <row r="51" spans="13:15" x14ac:dyDescent="0.3">
      <c r="M51" t="s">
        <v>45</v>
      </c>
      <c r="N51" t="s">
        <v>46</v>
      </c>
      <c r="O51" t="s">
        <v>46</v>
      </c>
    </row>
    <row r="52" spans="13:15" x14ac:dyDescent="0.3">
      <c r="M52" t="s">
        <v>46</v>
      </c>
      <c r="N52" t="s">
        <v>236</v>
      </c>
      <c r="O52" t="s">
        <v>236</v>
      </c>
    </row>
    <row r="53" spans="13:15" x14ac:dyDescent="0.3">
      <c r="M53" t="s">
        <v>236</v>
      </c>
      <c r="N53" t="s">
        <v>230</v>
      </c>
      <c r="O53" t="s">
        <v>230</v>
      </c>
    </row>
    <row r="54" spans="13:15" x14ac:dyDescent="0.3">
      <c r="M54" t="s">
        <v>230</v>
      </c>
      <c r="N54" t="s">
        <v>237</v>
      </c>
      <c r="O54" t="s">
        <v>237</v>
      </c>
    </row>
    <row r="55" spans="13:15" x14ac:dyDescent="0.3">
      <c r="M55" t="s">
        <v>237</v>
      </c>
      <c r="N55" t="s">
        <v>188</v>
      </c>
      <c r="O55" t="s">
        <v>188</v>
      </c>
    </row>
    <row r="56" spans="13:15" x14ac:dyDescent="0.3">
      <c r="M56" t="s">
        <v>188</v>
      </c>
      <c r="N56" t="s">
        <v>261</v>
      </c>
      <c r="O56" t="s">
        <v>261</v>
      </c>
    </row>
    <row r="57" spans="13:15" x14ac:dyDescent="0.3">
      <c r="M57" t="s">
        <v>261</v>
      </c>
      <c r="N57" t="s">
        <v>262</v>
      </c>
      <c r="O57" t="s">
        <v>262</v>
      </c>
    </row>
    <row r="58" spans="13:15" x14ac:dyDescent="0.3">
      <c r="M58" t="s">
        <v>262</v>
      </c>
      <c r="N58" t="s">
        <v>263</v>
      </c>
      <c r="O58" t="s">
        <v>263</v>
      </c>
    </row>
    <row r="59" spans="13:15" x14ac:dyDescent="0.3">
      <c r="M59" t="s">
        <v>263</v>
      </c>
      <c r="N59" t="s">
        <v>264</v>
      </c>
      <c r="O59" t="s">
        <v>264</v>
      </c>
    </row>
    <row r="60" spans="13:15" x14ac:dyDescent="0.3">
      <c r="M60" t="s">
        <v>264</v>
      </c>
    </row>
    <row r="61" spans="13:15" x14ac:dyDescent="0.3">
      <c r="N61" t="s">
        <v>274</v>
      </c>
      <c r="O61" t="s">
        <v>274</v>
      </c>
    </row>
    <row r="62" spans="13:15" x14ac:dyDescent="0.3">
      <c r="M62" t="s">
        <v>284</v>
      </c>
      <c r="N62" t="s">
        <v>275</v>
      </c>
      <c r="O62" t="s">
        <v>275</v>
      </c>
    </row>
    <row r="63" spans="13:15" x14ac:dyDescent="0.3">
      <c r="M63" t="s">
        <v>285</v>
      </c>
      <c r="N63" t="s">
        <v>276</v>
      </c>
      <c r="O63" t="s">
        <v>276</v>
      </c>
    </row>
    <row r="64" spans="13:15" x14ac:dyDescent="0.3">
      <c r="M64" t="s">
        <v>286</v>
      </c>
      <c r="N64" t="s">
        <v>277</v>
      </c>
      <c r="O64" t="s">
        <v>277</v>
      </c>
    </row>
    <row r="65" spans="13:16" x14ac:dyDescent="0.3">
      <c r="M65" t="s">
        <v>287</v>
      </c>
      <c r="N65" t="s">
        <v>278</v>
      </c>
      <c r="O65" t="s">
        <v>278</v>
      </c>
    </row>
    <row r="66" spans="13:16" x14ac:dyDescent="0.3">
      <c r="M66" t="s">
        <v>288</v>
      </c>
    </row>
    <row r="67" spans="13:16" x14ac:dyDescent="0.3">
      <c r="N67" t="s">
        <v>282</v>
      </c>
      <c r="O67" t="s">
        <v>283</v>
      </c>
    </row>
    <row r="68" spans="13:16" x14ac:dyDescent="0.3">
      <c r="M68" t="s">
        <v>290</v>
      </c>
    </row>
    <row r="73" spans="13:16" x14ac:dyDescent="0.3">
      <c r="P73" t="s">
        <v>229</v>
      </c>
    </row>
    <row r="75" spans="13:16" x14ac:dyDescent="0.3">
      <c r="P75" t="s">
        <v>45</v>
      </c>
    </row>
    <row r="76" spans="13:16" x14ac:dyDescent="0.3">
      <c r="P76" t="s">
        <v>46</v>
      </c>
    </row>
    <row r="77" spans="13:16" x14ac:dyDescent="0.3">
      <c r="P77" t="s">
        <v>231</v>
      </c>
    </row>
    <row r="78" spans="13:16" x14ac:dyDescent="0.3">
      <c r="P78" t="s">
        <v>230</v>
      </c>
    </row>
    <row r="79" spans="13:16" x14ac:dyDescent="0.3">
      <c r="P79" t="s">
        <v>187</v>
      </c>
    </row>
    <row r="80" spans="13:16" x14ac:dyDescent="0.3">
      <c r="P80" t="s">
        <v>188</v>
      </c>
    </row>
    <row r="81" spans="16:16" x14ac:dyDescent="0.3">
      <c r="P81" t="s">
        <v>189</v>
      </c>
    </row>
  </sheetData>
  <mergeCells count="5">
    <mergeCell ref="A1:J1"/>
    <mergeCell ref="A8:H8"/>
    <mergeCell ref="A15:G15"/>
    <mergeCell ref="A26:G26"/>
    <mergeCell ref="A32:E3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E007-1274-4905-8E15-9213FB7F3F73}">
  <dimension ref="A1:P85"/>
  <sheetViews>
    <sheetView tabSelected="1" topLeftCell="A67" zoomScaleNormal="100" workbookViewId="0">
      <selection activeCell="A85" sqref="A85:E85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36.5546875" bestFit="1" customWidth="1"/>
    <col min="12" max="12" width="12.109375" customWidth="1"/>
    <col min="13" max="13" width="93.88671875" bestFit="1" customWidth="1"/>
    <col min="14" max="14" width="91.6640625" bestFit="1" customWidth="1"/>
    <col min="15" max="16" width="92.88671875" bestFit="1" customWidth="1"/>
    <col min="17" max="17" width="14.88671875" bestFit="1" customWidth="1"/>
    <col min="18" max="18" width="24.5546875" bestFit="1" customWidth="1"/>
    <col min="19" max="19" width="12.109375" bestFit="1" customWidth="1"/>
    <col min="20" max="20" width="15" bestFit="1" customWidth="1"/>
    <col min="21" max="21" width="15.5546875" bestFit="1" customWidth="1"/>
    <col min="22" max="22" width="12.44140625" bestFit="1" customWidth="1"/>
    <col min="23" max="23" width="12.6640625" bestFit="1" customWidth="1"/>
    <col min="24" max="24" width="14.33203125" bestFit="1" customWidth="1"/>
    <col min="25" max="25" width="14.6640625" bestFit="1" customWidth="1"/>
    <col min="34" max="34" width="12.5546875" bestFit="1" customWidth="1"/>
    <col min="35" max="35" width="15.5546875" bestFit="1" customWidth="1"/>
    <col min="36" max="36" width="12.6640625" bestFit="1" customWidth="1"/>
  </cols>
  <sheetData>
    <row r="1" spans="1:16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M1" s="1"/>
      <c r="N1" s="1"/>
      <c r="O1" s="1"/>
      <c r="P1" s="1"/>
    </row>
    <row r="2" spans="1:16" x14ac:dyDescent="0.3">
      <c r="A2" t="s">
        <v>0</v>
      </c>
      <c r="B2" t="s">
        <v>6</v>
      </c>
      <c r="C2" t="s">
        <v>7</v>
      </c>
      <c r="D2" t="s">
        <v>51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40</v>
      </c>
      <c r="K2" t="s">
        <v>82</v>
      </c>
    </row>
    <row r="3" spans="1:16" x14ac:dyDescent="0.3">
      <c r="A3" t="s">
        <v>109</v>
      </c>
      <c r="B3">
        <v>8</v>
      </c>
      <c r="C3">
        <v>16</v>
      </c>
      <c r="D3">
        <v>480</v>
      </c>
      <c r="E3">
        <v>21.2</v>
      </c>
      <c r="F3">
        <v>84.1</v>
      </c>
      <c r="G3">
        <v>270893.32952569402</v>
      </c>
      <c r="H3">
        <v>351.30289986111097</v>
      </c>
      <c r="I3">
        <v>0.77964363739999998</v>
      </c>
      <c r="J3">
        <v>1</v>
      </c>
      <c r="K3" t="s">
        <v>84</v>
      </c>
    </row>
    <row r="4" spans="1:16" x14ac:dyDescent="0.3">
      <c r="A4" t="s">
        <v>110</v>
      </c>
      <c r="B4">
        <v>8</v>
      </c>
      <c r="C4">
        <v>32</v>
      </c>
      <c r="D4">
        <v>480</v>
      </c>
      <c r="E4">
        <v>23.3</v>
      </c>
      <c r="F4">
        <v>85.5</v>
      </c>
      <c r="G4">
        <v>273142.42211874999</v>
      </c>
      <c r="H4">
        <v>296.213206527777</v>
      </c>
      <c r="I4">
        <v>0.77964363739999998</v>
      </c>
      <c r="J4">
        <v>1</v>
      </c>
      <c r="K4" t="s">
        <v>84</v>
      </c>
    </row>
    <row r="5" spans="1:16" x14ac:dyDescent="0.3">
      <c r="A5" t="s">
        <v>111</v>
      </c>
      <c r="B5">
        <v>16</v>
      </c>
      <c r="C5">
        <v>64</v>
      </c>
      <c r="D5">
        <v>500</v>
      </c>
      <c r="E5">
        <v>43.5</v>
      </c>
      <c r="F5">
        <v>112</v>
      </c>
      <c r="G5">
        <v>236938.82626902699</v>
      </c>
      <c r="H5">
        <v>329.45861222222197</v>
      </c>
      <c r="I5">
        <v>0.77964363739999998</v>
      </c>
      <c r="J5">
        <v>1</v>
      </c>
      <c r="K5" t="s">
        <v>84</v>
      </c>
    </row>
    <row r="6" spans="1:16" x14ac:dyDescent="0.3">
      <c r="A6" t="s">
        <v>112</v>
      </c>
      <c r="B6">
        <v>8</v>
      </c>
      <c r="C6">
        <v>64</v>
      </c>
      <c r="D6">
        <v>500</v>
      </c>
      <c r="E6">
        <v>42.8</v>
      </c>
      <c r="F6">
        <v>78.2</v>
      </c>
      <c r="G6">
        <v>346840.72890194401</v>
      </c>
      <c r="H6">
        <v>415.28071277777701</v>
      </c>
      <c r="I6">
        <v>0.77964363739999998</v>
      </c>
      <c r="J6">
        <v>1</v>
      </c>
      <c r="K6" t="s">
        <v>84</v>
      </c>
    </row>
    <row r="7" spans="1:16" x14ac:dyDescent="0.3">
      <c r="A7" t="s">
        <v>113</v>
      </c>
      <c r="B7">
        <v>288</v>
      </c>
      <c r="C7">
        <v>512</v>
      </c>
      <c r="D7">
        <v>480</v>
      </c>
      <c r="E7">
        <v>197</v>
      </c>
      <c r="F7">
        <v>831</v>
      </c>
      <c r="G7">
        <v>274564.70323291601</v>
      </c>
      <c r="H7">
        <v>346.37302111111097</v>
      </c>
      <c r="I7">
        <v>0.84175857654999997</v>
      </c>
      <c r="J7">
        <v>10</v>
      </c>
      <c r="K7" t="s">
        <v>83</v>
      </c>
    </row>
    <row r="8" spans="1:16" x14ac:dyDescent="0.3">
      <c r="A8" t="s">
        <v>114</v>
      </c>
      <c r="B8">
        <v>144</v>
      </c>
      <c r="C8">
        <v>256</v>
      </c>
      <c r="D8">
        <v>960</v>
      </c>
      <c r="E8">
        <v>106</v>
      </c>
      <c r="F8">
        <v>427</v>
      </c>
      <c r="G8">
        <v>283446.02001430502</v>
      </c>
      <c r="H8">
        <v>376.249474166666</v>
      </c>
      <c r="I8">
        <v>0.84175857654999997</v>
      </c>
      <c r="J8">
        <v>10</v>
      </c>
      <c r="K8" t="s">
        <v>83</v>
      </c>
    </row>
    <row r="9" spans="1:16" x14ac:dyDescent="0.3">
      <c r="A9" t="s">
        <v>115</v>
      </c>
      <c r="B9">
        <v>144</v>
      </c>
      <c r="C9">
        <v>256</v>
      </c>
      <c r="D9">
        <v>960</v>
      </c>
      <c r="E9">
        <v>101</v>
      </c>
      <c r="F9">
        <v>433</v>
      </c>
      <c r="G9">
        <v>307838.86090611102</v>
      </c>
      <c r="H9">
        <v>329.69358791666599</v>
      </c>
      <c r="I9">
        <v>0.84175857654999997</v>
      </c>
      <c r="J9">
        <v>10</v>
      </c>
      <c r="K9" t="s">
        <v>83</v>
      </c>
    </row>
    <row r="10" spans="1:16" x14ac:dyDescent="0.3">
      <c r="A10" t="s">
        <v>116</v>
      </c>
      <c r="B10">
        <v>288</v>
      </c>
      <c r="C10">
        <v>512</v>
      </c>
      <c r="D10">
        <v>6400</v>
      </c>
      <c r="E10">
        <v>236</v>
      </c>
      <c r="F10">
        <v>906</v>
      </c>
      <c r="G10">
        <v>283272.33636847202</v>
      </c>
      <c r="H10">
        <v>417.43002111111099</v>
      </c>
      <c r="I10">
        <v>0.84175857654999997</v>
      </c>
      <c r="J10">
        <v>10</v>
      </c>
      <c r="K10" t="s">
        <v>83</v>
      </c>
    </row>
    <row r="11" spans="1:16" x14ac:dyDescent="0.3">
      <c r="A11" t="s">
        <v>117</v>
      </c>
      <c r="B11">
        <v>144</v>
      </c>
      <c r="C11">
        <v>480</v>
      </c>
      <c r="D11">
        <v>7680</v>
      </c>
      <c r="E11">
        <v>298</v>
      </c>
      <c r="F11">
        <v>619</v>
      </c>
      <c r="G11">
        <v>270812.89105097199</v>
      </c>
      <c r="H11">
        <v>308.29083541666603</v>
      </c>
      <c r="I11">
        <v>0.84175857654999997</v>
      </c>
      <c r="J11">
        <v>10</v>
      </c>
      <c r="K11" t="s">
        <v>83</v>
      </c>
    </row>
    <row r="12" spans="1:16" x14ac:dyDescent="0.3">
      <c r="A12" t="s">
        <v>118</v>
      </c>
      <c r="B12">
        <v>128</v>
      </c>
      <c r="C12">
        <v>256</v>
      </c>
      <c r="D12">
        <v>512</v>
      </c>
      <c r="E12">
        <v>166</v>
      </c>
      <c r="F12">
        <v>783</v>
      </c>
      <c r="G12">
        <v>272458.17995069397</v>
      </c>
      <c r="H12">
        <v>322.50829638888803</v>
      </c>
      <c r="I12">
        <v>0.84175857654999997</v>
      </c>
      <c r="J12">
        <v>10</v>
      </c>
      <c r="K12" t="s">
        <v>83</v>
      </c>
    </row>
    <row r="13" spans="1:16" x14ac:dyDescent="0.3">
      <c r="A13" t="s">
        <v>119</v>
      </c>
      <c r="B13">
        <v>64</v>
      </c>
      <c r="C13">
        <v>256</v>
      </c>
      <c r="D13">
        <v>960</v>
      </c>
      <c r="E13">
        <v>125</v>
      </c>
      <c r="F13">
        <v>602</v>
      </c>
      <c r="G13">
        <v>219556.20104708301</v>
      </c>
      <c r="H13">
        <v>425.79790694444398</v>
      </c>
      <c r="I13">
        <v>0.84175857654999997</v>
      </c>
      <c r="J13">
        <v>10</v>
      </c>
      <c r="K13" t="s">
        <v>83</v>
      </c>
    </row>
    <row r="14" spans="1:16" x14ac:dyDescent="0.3">
      <c r="A14" t="s">
        <v>120</v>
      </c>
      <c r="B14">
        <v>128</v>
      </c>
      <c r="C14">
        <v>512</v>
      </c>
      <c r="D14">
        <v>240</v>
      </c>
      <c r="E14">
        <v>171</v>
      </c>
      <c r="F14">
        <v>930</v>
      </c>
      <c r="G14">
        <v>312414.29918874998</v>
      </c>
      <c r="H14">
        <v>403.70212805555502</v>
      </c>
      <c r="I14">
        <v>0.84175857654999997</v>
      </c>
      <c r="J14">
        <v>10</v>
      </c>
      <c r="K14" t="s">
        <v>83</v>
      </c>
    </row>
    <row r="16" spans="1:16" x14ac:dyDescent="0.3">
      <c r="A16" s="9" t="s">
        <v>85</v>
      </c>
      <c r="B16" s="9"/>
      <c r="C16" s="9"/>
      <c r="D16" s="9"/>
      <c r="E16" s="9"/>
      <c r="F16" s="9"/>
      <c r="G16" s="9"/>
      <c r="H16" s="9"/>
    </row>
    <row r="17" spans="1:11" x14ac:dyDescent="0.3">
      <c r="A17" t="s">
        <v>86</v>
      </c>
      <c r="B17" t="s">
        <v>12</v>
      </c>
      <c r="C17" t="s">
        <v>107</v>
      </c>
      <c r="D17" t="s">
        <v>79</v>
      </c>
      <c r="E17" t="s">
        <v>3</v>
      </c>
      <c r="F17" t="s">
        <v>4</v>
      </c>
      <c r="G17" t="s">
        <v>5</v>
      </c>
      <c r="H17" t="s">
        <v>40</v>
      </c>
      <c r="I17" t="s">
        <v>88</v>
      </c>
      <c r="J17" t="s">
        <v>91</v>
      </c>
      <c r="K17" t="s">
        <v>94</v>
      </c>
    </row>
    <row r="18" spans="1:11" x14ac:dyDescent="0.3">
      <c r="A18" t="s">
        <v>121</v>
      </c>
      <c r="B18">
        <v>7</v>
      </c>
      <c r="C18">
        <v>110</v>
      </c>
      <c r="D18">
        <v>7</v>
      </c>
      <c r="E18">
        <v>300000</v>
      </c>
      <c r="F18">
        <v>431.44804529999999</v>
      </c>
      <c r="G18">
        <v>0.77964363739999998</v>
      </c>
      <c r="H18">
        <v>1</v>
      </c>
      <c r="I18" t="s">
        <v>89</v>
      </c>
      <c r="J18" t="s">
        <v>92</v>
      </c>
      <c r="K18" t="s">
        <v>93</v>
      </c>
    </row>
    <row r="19" spans="1:11" x14ac:dyDescent="0.3">
      <c r="A19" t="s">
        <v>122</v>
      </c>
      <c r="B19">
        <v>8</v>
      </c>
      <c r="C19">
        <v>110</v>
      </c>
      <c r="D19">
        <v>12</v>
      </c>
      <c r="E19">
        <v>300000</v>
      </c>
      <c r="F19">
        <v>367.09358109999999</v>
      </c>
      <c r="G19">
        <v>0.77964363739999998</v>
      </c>
      <c r="H19">
        <v>1</v>
      </c>
      <c r="I19" t="s">
        <v>89</v>
      </c>
      <c r="J19" t="s">
        <v>92</v>
      </c>
      <c r="K19" t="s">
        <v>93</v>
      </c>
    </row>
    <row r="20" spans="1:11" x14ac:dyDescent="0.3">
      <c r="A20" t="s">
        <v>123</v>
      </c>
      <c r="B20">
        <v>9</v>
      </c>
      <c r="C20">
        <v>110</v>
      </c>
      <c r="D20">
        <v>14</v>
      </c>
      <c r="E20">
        <v>300000</v>
      </c>
      <c r="F20">
        <v>334.08611810000002</v>
      </c>
      <c r="G20">
        <v>0.84175857654999997</v>
      </c>
      <c r="H20">
        <v>1</v>
      </c>
      <c r="I20" t="s">
        <v>90</v>
      </c>
      <c r="J20" t="s">
        <v>92</v>
      </c>
      <c r="K20" t="s">
        <v>93</v>
      </c>
    </row>
    <row r="21" spans="1:11" x14ac:dyDescent="0.3">
      <c r="A21" t="s">
        <v>124</v>
      </c>
      <c r="B21">
        <v>10</v>
      </c>
      <c r="C21">
        <v>110</v>
      </c>
      <c r="D21">
        <v>13</v>
      </c>
      <c r="E21">
        <v>300000</v>
      </c>
      <c r="F21">
        <v>303.0515729</v>
      </c>
      <c r="G21">
        <v>0.84175857654999997</v>
      </c>
      <c r="H21">
        <v>1</v>
      </c>
      <c r="I21" t="s">
        <v>90</v>
      </c>
      <c r="J21" t="s">
        <v>92</v>
      </c>
      <c r="K21" t="s">
        <v>93</v>
      </c>
    </row>
    <row r="22" spans="1:11" x14ac:dyDescent="0.3">
      <c r="A22" t="s">
        <v>125</v>
      </c>
      <c r="B22">
        <v>7</v>
      </c>
      <c r="C22">
        <v>90</v>
      </c>
      <c r="D22">
        <v>10</v>
      </c>
      <c r="E22">
        <v>212820</v>
      </c>
      <c r="F22">
        <v>326.83583194444401</v>
      </c>
      <c r="G22">
        <v>0.84175857654999997</v>
      </c>
      <c r="H22">
        <v>1</v>
      </c>
      <c r="I22" t="s">
        <v>95</v>
      </c>
      <c r="J22" t="s">
        <v>99</v>
      </c>
      <c r="K22" t="s">
        <v>100</v>
      </c>
    </row>
    <row r="23" spans="1:11" x14ac:dyDescent="0.3">
      <c r="A23" t="s">
        <v>126</v>
      </c>
      <c r="B23">
        <v>6</v>
      </c>
      <c r="C23">
        <v>90</v>
      </c>
      <c r="D23">
        <v>13</v>
      </c>
      <c r="E23">
        <v>307200</v>
      </c>
      <c r="F23">
        <v>274.700754166666</v>
      </c>
      <c r="G23">
        <v>0.84175857654999997</v>
      </c>
      <c r="H23">
        <v>1</v>
      </c>
      <c r="I23" t="s">
        <v>96</v>
      </c>
      <c r="J23" t="s">
        <v>99</v>
      </c>
      <c r="K23" t="s">
        <v>100</v>
      </c>
    </row>
    <row r="24" spans="1:11" x14ac:dyDescent="0.3">
      <c r="A24" t="s">
        <v>127</v>
      </c>
      <c r="B24">
        <v>6</v>
      </c>
      <c r="C24">
        <v>90</v>
      </c>
      <c r="D24">
        <v>15</v>
      </c>
      <c r="E24">
        <v>316960</v>
      </c>
      <c r="F24">
        <v>374.92509472222201</v>
      </c>
      <c r="G24">
        <v>0.77964363739999998</v>
      </c>
      <c r="H24">
        <v>10</v>
      </c>
      <c r="I24" t="s">
        <v>97</v>
      </c>
      <c r="J24" t="s">
        <v>99</v>
      </c>
      <c r="K24" t="s">
        <v>100</v>
      </c>
    </row>
    <row r="25" spans="1:11" x14ac:dyDescent="0.3">
      <c r="A25" t="s">
        <v>128</v>
      </c>
      <c r="B25">
        <v>6</v>
      </c>
      <c r="C25">
        <v>90</v>
      </c>
      <c r="D25">
        <v>6</v>
      </c>
      <c r="E25">
        <v>336780</v>
      </c>
      <c r="F25">
        <v>328.28583083333302</v>
      </c>
      <c r="G25">
        <v>0.77964363739999998</v>
      </c>
      <c r="H25">
        <v>10</v>
      </c>
      <c r="I25" t="s">
        <v>98</v>
      </c>
      <c r="J25" t="s">
        <v>99</v>
      </c>
      <c r="K25" t="s">
        <v>100</v>
      </c>
    </row>
    <row r="26" spans="1:11" x14ac:dyDescent="0.3">
      <c r="A26" t="s">
        <v>129</v>
      </c>
      <c r="B26">
        <v>6</v>
      </c>
      <c r="C26">
        <v>110</v>
      </c>
      <c r="D26">
        <v>15</v>
      </c>
      <c r="E26">
        <v>300000</v>
      </c>
      <c r="F26">
        <v>326.97055041666601</v>
      </c>
      <c r="G26">
        <v>0.84175857654999997</v>
      </c>
      <c r="H26">
        <v>10</v>
      </c>
      <c r="I26" t="s">
        <v>89</v>
      </c>
      <c r="J26" t="s">
        <v>92</v>
      </c>
      <c r="K26" t="s">
        <v>93</v>
      </c>
    </row>
    <row r="27" spans="1:11" x14ac:dyDescent="0.3">
      <c r="A27" t="s">
        <v>130</v>
      </c>
      <c r="B27">
        <v>9</v>
      </c>
      <c r="C27">
        <v>110</v>
      </c>
      <c r="D27">
        <v>12</v>
      </c>
      <c r="E27">
        <v>300000</v>
      </c>
      <c r="F27">
        <v>315.78785388888798</v>
      </c>
      <c r="G27">
        <v>0.84175857654999997</v>
      </c>
      <c r="H27">
        <v>10</v>
      </c>
      <c r="I27" t="s">
        <v>89</v>
      </c>
      <c r="J27" t="s">
        <v>92</v>
      </c>
      <c r="K27" t="s">
        <v>93</v>
      </c>
    </row>
    <row r="28" spans="1:11" x14ac:dyDescent="0.3">
      <c r="A28" t="s">
        <v>131</v>
      </c>
      <c r="B28">
        <v>8</v>
      </c>
      <c r="C28">
        <v>90</v>
      </c>
      <c r="D28">
        <v>14</v>
      </c>
      <c r="E28">
        <v>276430</v>
      </c>
      <c r="F28">
        <v>316.42820940000001</v>
      </c>
      <c r="G28">
        <v>0.84175857654999997</v>
      </c>
      <c r="H28">
        <v>10</v>
      </c>
      <c r="I28" t="s">
        <v>101</v>
      </c>
      <c r="J28" t="s">
        <v>99</v>
      </c>
      <c r="K28" t="s">
        <v>100</v>
      </c>
    </row>
    <row r="29" spans="1:11" x14ac:dyDescent="0.3">
      <c r="A29" t="s">
        <v>132</v>
      </c>
      <c r="B29">
        <v>5</v>
      </c>
      <c r="C29">
        <v>90</v>
      </c>
      <c r="D29">
        <v>10</v>
      </c>
      <c r="E29">
        <v>230770</v>
      </c>
      <c r="F29">
        <v>340.05797419999999</v>
      </c>
      <c r="G29">
        <v>0.84175857654999997</v>
      </c>
      <c r="H29">
        <v>10</v>
      </c>
      <c r="I29" t="s">
        <v>102</v>
      </c>
      <c r="J29" t="s">
        <v>99</v>
      </c>
      <c r="K29" t="s">
        <v>100</v>
      </c>
    </row>
    <row r="30" spans="1:11" x14ac:dyDescent="0.3">
      <c r="A30" t="s">
        <v>133</v>
      </c>
      <c r="B30">
        <v>6</v>
      </c>
      <c r="C30">
        <v>115</v>
      </c>
      <c r="D30">
        <v>12</v>
      </c>
      <c r="E30">
        <v>185420</v>
      </c>
      <c r="F30">
        <v>321.46267222222201</v>
      </c>
      <c r="G30">
        <v>0.84175857654999997</v>
      </c>
      <c r="H30">
        <v>100</v>
      </c>
      <c r="I30" t="s">
        <v>103</v>
      </c>
      <c r="J30" t="s">
        <v>105</v>
      </c>
      <c r="K30" t="s">
        <v>106</v>
      </c>
    </row>
    <row r="31" spans="1:11" x14ac:dyDescent="0.3">
      <c r="A31" t="s">
        <v>134</v>
      </c>
      <c r="B31">
        <v>10</v>
      </c>
      <c r="C31">
        <v>115</v>
      </c>
      <c r="D31">
        <v>14</v>
      </c>
      <c r="E31">
        <v>206480</v>
      </c>
      <c r="F31">
        <v>294.69150291666602</v>
      </c>
      <c r="G31">
        <v>0.84175857654999997</v>
      </c>
      <c r="H31">
        <v>100</v>
      </c>
      <c r="I31" t="s">
        <v>104</v>
      </c>
      <c r="J31" t="s">
        <v>105</v>
      </c>
      <c r="K31" t="s">
        <v>106</v>
      </c>
    </row>
    <row r="33" spans="1:7" x14ac:dyDescent="0.3">
      <c r="A33" s="9" t="s">
        <v>8</v>
      </c>
      <c r="B33" s="9"/>
      <c r="C33" s="9"/>
      <c r="D33" s="9"/>
      <c r="E33" s="9"/>
      <c r="F33" s="9"/>
      <c r="G33" s="9"/>
    </row>
    <row r="34" spans="1:7" x14ac:dyDescent="0.3">
      <c r="A34" t="s">
        <v>9</v>
      </c>
      <c r="B34" t="s">
        <v>10</v>
      </c>
      <c r="C34" t="s">
        <v>11</v>
      </c>
      <c r="D34" t="s">
        <v>12</v>
      </c>
      <c r="E34" t="s">
        <v>3</v>
      </c>
      <c r="F34" t="s">
        <v>4</v>
      </c>
      <c r="G34" t="s">
        <v>39</v>
      </c>
    </row>
    <row r="35" spans="1:7" x14ac:dyDescent="0.3">
      <c r="A35" t="s">
        <v>27</v>
      </c>
      <c r="B35" t="s">
        <v>109</v>
      </c>
      <c r="C35" t="s">
        <v>121</v>
      </c>
      <c r="D35">
        <v>7</v>
      </c>
      <c r="E35">
        <v>1</v>
      </c>
      <c r="F35">
        <v>0</v>
      </c>
      <c r="G35">
        <v>0.58397231975243369</v>
      </c>
    </row>
    <row r="36" spans="1:7" x14ac:dyDescent="0.3">
      <c r="A36" t="s">
        <v>28</v>
      </c>
      <c r="B36" t="s">
        <v>110</v>
      </c>
      <c r="C36" t="s">
        <v>121</v>
      </c>
      <c r="D36">
        <v>6</v>
      </c>
      <c r="E36">
        <v>1</v>
      </c>
      <c r="F36">
        <v>0</v>
      </c>
      <c r="G36">
        <v>0.12392399908656371</v>
      </c>
    </row>
    <row r="37" spans="1:7" x14ac:dyDescent="0.3">
      <c r="A37" t="s">
        <v>29</v>
      </c>
      <c r="B37" t="s">
        <v>111</v>
      </c>
      <c r="C37" t="s">
        <v>122</v>
      </c>
      <c r="D37">
        <v>7</v>
      </c>
      <c r="E37">
        <v>1</v>
      </c>
      <c r="F37">
        <v>0</v>
      </c>
      <c r="G37">
        <v>0.65384681180161219</v>
      </c>
    </row>
    <row r="38" spans="1:7" x14ac:dyDescent="0.3">
      <c r="A38" t="s">
        <v>30</v>
      </c>
      <c r="B38" t="s">
        <v>112</v>
      </c>
      <c r="C38" t="s">
        <v>122</v>
      </c>
      <c r="D38">
        <v>7</v>
      </c>
      <c r="E38">
        <v>1</v>
      </c>
      <c r="F38">
        <v>0</v>
      </c>
      <c r="G38">
        <v>0.72593849310087122</v>
      </c>
    </row>
    <row r="39" spans="1:7" x14ac:dyDescent="0.3">
      <c r="A39" t="s">
        <v>31</v>
      </c>
      <c r="B39" t="s">
        <v>113</v>
      </c>
      <c r="C39" t="s">
        <v>123</v>
      </c>
      <c r="D39">
        <v>7</v>
      </c>
      <c r="E39">
        <v>1</v>
      </c>
      <c r="F39">
        <v>0</v>
      </c>
      <c r="G39">
        <v>0.32655657189422693</v>
      </c>
    </row>
    <row r="40" spans="1:7" x14ac:dyDescent="0.3">
      <c r="A40" t="s">
        <v>32</v>
      </c>
      <c r="B40" t="s">
        <v>114</v>
      </c>
      <c r="C40" t="s">
        <v>123</v>
      </c>
      <c r="D40">
        <v>6</v>
      </c>
      <c r="E40">
        <v>1</v>
      </c>
      <c r="F40">
        <v>0</v>
      </c>
      <c r="G40">
        <v>0.68536699827703595</v>
      </c>
    </row>
    <row r="41" spans="1:7" x14ac:dyDescent="0.3">
      <c r="A41" t="s">
        <v>33</v>
      </c>
      <c r="B41" t="s">
        <v>115</v>
      </c>
      <c r="C41" t="s">
        <v>124</v>
      </c>
      <c r="D41">
        <v>8</v>
      </c>
      <c r="E41">
        <v>1</v>
      </c>
      <c r="F41">
        <v>0</v>
      </c>
      <c r="G41">
        <v>0.78648242565253534</v>
      </c>
    </row>
    <row r="42" spans="1:7" x14ac:dyDescent="0.3">
      <c r="A42" t="s">
        <v>34</v>
      </c>
      <c r="B42" t="s">
        <v>116</v>
      </c>
      <c r="C42" t="s">
        <v>124</v>
      </c>
      <c r="D42">
        <v>9</v>
      </c>
      <c r="E42">
        <v>1</v>
      </c>
      <c r="F42">
        <v>0</v>
      </c>
      <c r="G42">
        <v>0.99177351395951518</v>
      </c>
    </row>
    <row r="43" spans="1:7" x14ac:dyDescent="0.3">
      <c r="A43" t="s">
        <v>139</v>
      </c>
      <c r="B43" t="s">
        <v>117</v>
      </c>
      <c r="C43" t="s">
        <v>125</v>
      </c>
      <c r="D43">
        <v>6</v>
      </c>
      <c r="E43">
        <v>1</v>
      </c>
      <c r="F43">
        <v>0</v>
      </c>
      <c r="G43">
        <v>0.33902008691994878</v>
      </c>
    </row>
    <row r="44" spans="1:7" x14ac:dyDescent="0.3">
      <c r="A44" t="s">
        <v>140</v>
      </c>
      <c r="B44" t="s">
        <v>118</v>
      </c>
      <c r="C44" t="s">
        <v>125</v>
      </c>
      <c r="D44">
        <v>10</v>
      </c>
      <c r="E44">
        <v>1</v>
      </c>
      <c r="F44">
        <v>0</v>
      </c>
      <c r="G44">
        <v>0.21443282330431812</v>
      </c>
    </row>
    <row r="45" spans="1:7" x14ac:dyDescent="0.3">
      <c r="A45" t="s">
        <v>141</v>
      </c>
      <c r="B45" t="s">
        <v>119</v>
      </c>
      <c r="C45" t="s">
        <v>126</v>
      </c>
      <c r="D45">
        <v>8</v>
      </c>
      <c r="E45">
        <v>1</v>
      </c>
      <c r="F45">
        <v>0</v>
      </c>
      <c r="G45">
        <v>0.93906456448063402</v>
      </c>
    </row>
    <row r="46" spans="1:7" x14ac:dyDescent="0.3">
      <c r="A46" t="s">
        <v>142</v>
      </c>
      <c r="B46" t="s">
        <v>120</v>
      </c>
      <c r="C46" t="s">
        <v>126</v>
      </c>
      <c r="D46">
        <v>6</v>
      </c>
      <c r="E46">
        <v>1</v>
      </c>
      <c r="F46">
        <v>0</v>
      </c>
      <c r="G46">
        <v>0.73611775331292462</v>
      </c>
    </row>
    <row r="47" spans="1:7" x14ac:dyDescent="0.3">
      <c r="A47" t="s">
        <v>143</v>
      </c>
      <c r="B47" t="s">
        <v>121</v>
      </c>
      <c r="C47" t="s">
        <v>127</v>
      </c>
      <c r="D47">
        <v>9</v>
      </c>
      <c r="E47">
        <v>1</v>
      </c>
      <c r="F47">
        <v>0</v>
      </c>
      <c r="G47">
        <v>1</v>
      </c>
    </row>
    <row r="48" spans="1:7" x14ac:dyDescent="0.3">
      <c r="A48" t="s">
        <v>144</v>
      </c>
      <c r="B48" t="s">
        <v>121</v>
      </c>
      <c r="C48" t="s">
        <v>128</v>
      </c>
      <c r="D48">
        <v>6</v>
      </c>
      <c r="E48">
        <v>1</v>
      </c>
      <c r="F48">
        <v>0</v>
      </c>
      <c r="G48">
        <v>1</v>
      </c>
    </row>
    <row r="49" spans="1:7" x14ac:dyDescent="0.3">
      <c r="A49" t="s">
        <v>145</v>
      </c>
      <c r="B49" t="s">
        <v>122</v>
      </c>
      <c r="C49" t="s">
        <v>127</v>
      </c>
      <c r="D49">
        <v>8</v>
      </c>
      <c r="E49">
        <v>1</v>
      </c>
      <c r="F49">
        <v>0</v>
      </c>
      <c r="G49">
        <v>2</v>
      </c>
    </row>
    <row r="50" spans="1:7" x14ac:dyDescent="0.3">
      <c r="A50" t="s">
        <v>146</v>
      </c>
      <c r="B50" t="s">
        <v>122</v>
      </c>
      <c r="C50" t="s">
        <v>128</v>
      </c>
      <c r="D50">
        <v>5</v>
      </c>
      <c r="E50">
        <v>1</v>
      </c>
      <c r="F50">
        <v>0</v>
      </c>
      <c r="G50">
        <v>2</v>
      </c>
    </row>
    <row r="51" spans="1:7" x14ac:dyDescent="0.3">
      <c r="A51" t="s">
        <v>147</v>
      </c>
      <c r="B51" t="s">
        <v>123</v>
      </c>
      <c r="C51" t="s">
        <v>129</v>
      </c>
      <c r="D51">
        <v>6</v>
      </c>
      <c r="E51">
        <v>1</v>
      </c>
      <c r="F51">
        <v>0</v>
      </c>
      <c r="G51">
        <v>2</v>
      </c>
    </row>
    <row r="52" spans="1:7" x14ac:dyDescent="0.3">
      <c r="A52" t="s">
        <v>148</v>
      </c>
      <c r="B52" t="s">
        <v>123</v>
      </c>
      <c r="C52" t="s">
        <v>130</v>
      </c>
      <c r="D52">
        <v>7</v>
      </c>
      <c r="E52">
        <v>1</v>
      </c>
      <c r="F52">
        <v>0</v>
      </c>
      <c r="G52">
        <v>1</v>
      </c>
    </row>
    <row r="53" spans="1:7" x14ac:dyDescent="0.3">
      <c r="A53" t="s">
        <v>149</v>
      </c>
      <c r="B53" t="s">
        <v>124</v>
      </c>
      <c r="C53" t="s">
        <v>129</v>
      </c>
      <c r="D53">
        <v>5</v>
      </c>
      <c r="E53">
        <v>1</v>
      </c>
      <c r="F53">
        <v>0</v>
      </c>
      <c r="G53">
        <v>2</v>
      </c>
    </row>
    <row r="54" spans="1:7" x14ac:dyDescent="0.3">
      <c r="A54" t="s">
        <v>150</v>
      </c>
      <c r="B54" t="s">
        <v>124</v>
      </c>
      <c r="C54" t="s">
        <v>130</v>
      </c>
      <c r="D54">
        <v>8</v>
      </c>
      <c r="E54">
        <v>1</v>
      </c>
      <c r="F54">
        <v>0</v>
      </c>
      <c r="G54">
        <v>1</v>
      </c>
    </row>
    <row r="55" spans="1:7" x14ac:dyDescent="0.3">
      <c r="A55" t="s">
        <v>151</v>
      </c>
      <c r="B55" t="s">
        <v>125</v>
      </c>
      <c r="C55" t="s">
        <v>131</v>
      </c>
      <c r="D55">
        <v>6</v>
      </c>
      <c r="E55">
        <v>1</v>
      </c>
      <c r="F55">
        <v>0</v>
      </c>
      <c r="G55">
        <v>1</v>
      </c>
    </row>
    <row r="56" spans="1:7" x14ac:dyDescent="0.3">
      <c r="A56" t="s">
        <v>152</v>
      </c>
      <c r="B56" t="s">
        <v>125</v>
      </c>
      <c r="C56" t="s">
        <v>132</v>
      </c>
      <c r="D56">
        <v>7</v>
      </c>
      <c r="E56">
        <v>1</v>
      </c>
      <c r="F56">
        <v>0</v>
      </c>
      <c r="G56">
        <v>1</v>
      </c>
    </row>
    <row r="57" spans="1:7" x14ac:dyDescent="0.3">
      <c r="A57" t="s">
        <v>153</v>
      </c>
      <c r="B57" t="s">
        <v>126</v>
      </c>
      <c r="C57" t="s">
        <v>131</v>
      </c>
      <c r="D57">
        <v>5</v>
      </c>
      <c r="E57">
        <v>1</v>
      </c>
      <c r="F57">
        <v>0</v>
      </c>
      <c r="G57">
        <v>2</v>
      </c>
    </row>
    <row r="58" spans="1:7" x14ac:dyDescent="0.3">
      <c r="A58" t="s">
        <v>154</v>
      </c>
      <c r="B58" t="s">
        <v>126</v>
      </c>
      <c r="C58" t="s">
        <v>132</v>
      </c>
      <c r="D58">
        <v>6</v>
      </c>
      <c r="E58">
        <v>1</v>
      </c>
      <c r="F58">
        <v>0</v>
      </c>
      <c r="G58">
        <v>2</v>
      </c>
    </row>
    <row r="59" spans="1:7" x14ac:dyDescent="0.3">
      <c r="A59" t="s">
        <v>155</v>
      </c>
      <c r="B59" t="s">
        <v>127</v>
      </c>
      <c r="C59" t="s">
        <v>133</v>
      </c>
      <c r="D59">
        <v>8</v>
      </c>
      <c r="E59">
        <v>1</v>
      </c>
      <c r="F59">
        <v>0</v>
      </c>
      <c r="G59">
        <v>4</v>
      </c>
    </row>
    <row r="60" spans="1:7" x14ac:dyDescent="0.3">
      <c r="A60" t="s">
        <v>156</v>
      </c>
      <c r="B60" t="s">
        <v>127</v>
      </c>
      <c r="C60" t="s">
        <v>134</v>
      </c>
      <c r="D60">
        <v>8</v>
      </c>
      <c r="E60">
        <v>1</v>
      </c>
      <c r="F60">
        <v>0</v>
      </c>
      <c r="G60">
        <v>9</v>
      </c>
    </row>
    <row r="61" spans="1:7" x14ac:dyDescent="0.3">
      <c r="A61" t="s">
        <v>157</v>
      </c>
      <c r="B61" t="s">
        <v>128</v>
      </c>
      <c r="C61" t="s">
        <v>133</v>
      </c>
      <c r="D61">
        <v>5</v>
      </c>
      <c r="E61">
        <v>1</v>
      </c>
      <c r="F61">
        <v>0</v>
      </c>
      <c r="G61">
        <v>8</v>
      </c>
    </row>
    <row r="62" spans="1:7" x14ac:dyDescent="0.3">
      <c r="A62" t="s">
        <v>158</v>
      </c>
      <c r="B62" t="s">
        <v>128</v>
      </c>
      <c r="C62" t="s">
        <v>134</v>
      </c>
      <c r="D62">
        <v>9</v>
      </c>
      <c r="E62">
        <v>1</v>
      </c>
      <c r="F62">
        <v>0</v>
      </c>
      <c r="G62">
        <v>7</v>
      </c>
    </row>
    <row r="63" spans="1:7" x14ac:dyDescent="0.3">
      <c r="A63" t="s">
        <v>159</v>
      </c>
      <c r="B63" t="s">
        <v>129</v>
      </c>
      <c r="C63" t="s">
        <v>133</v>
      </c>
      <c r="D63">
        <v>6</v>
      </c>
      <c r="E63">
        <v>1</v>
      </c>
      <c r="F63">
        <v>0</v>
      </c>
      <c r="G63">
        <v>5</v>
      </c>
    </row>
    <row r="64" spans="1:7" x14ac:dyDescent="0.3">
      <c r="A64" t="s">
        <v>160</v>
      </c>
      <c r="B64" t="s">
        <v>129</v>
      </c>
      <c r="C64" t="s">
        <v>134</v>
      </c>
      <c r="D64">
        <v>8</v>
      </c>
      <c r="E64">
        <v>1</v>
      </c>
      <c r="F64">
        <v>0</v>
      </c>
      <c r="G64">
        <v>10</v>
      </c>
    </row>
    <row r="65" spans="1:8" x14ac:dyDescent="0.3">
      <c r="A65" t="s">
        <v>161</v>
      </c>
      <c r="B65" t="s">
        <v>130</v>
      </c>
      <c r="C65" t="s">
        <v>133</v>
      </c>
      <c r="D65">
        <v>8</v>
      </c>
      <c r="E65">
        <v>1</v>
      </c>
      <c r="F65">
        <v>0</v>
      </c>
      <c r="G65">
        <v>5</v>
      </c>
    </row>
    <row r="66" spans="1:8" x14ac:dyDescent="0.3">
      <c r="A66" t="s">
        <v>162</v>
      </c>
      <c r="B66" t="s">
        <v>130</v>
      </c>
      <c r="C66" t="s">
        <v>134</v>
      </c>
      <c r="D66">
        <v>9</v>
      </c>
      <c r="E66">
        <v>1</v>
      </c>
      <c r="F66">
        <v>0</v>
      </c>
      <c r="G66">
        <v>7</v>
      </c>
    </row>
    <row r="67" spans="1:8" x14ac:dyDescent="0.3">
      <c r="A67" t="s">
        <v>163</v>
      </c>
      <c r="B67" t="s">
        <v>131</v>
      </c>
      <c r="C67" t="s">
        <v>133</v>
      </c>
      <c r="D67">
        <v>10</v>
      </c>
      <c r="E67">
        <v>1</v>
      </c>
      <c r="F67">
        <v>0</v>
      </c>
      <c r="G67">
        <v>9</v>
      </c>
    </row>
    <row r="68" spans="1:8" x14ac:dyDescent="0.3">
      <c r="A68" t="s">
        <v>164</v>
      </c>
      <c r="B68" t="s">
        <v>131</v>
      </c>
      <c r="C68" t="s">
        <v>134</v>
      </c>
      <c r="D68">
        <v>6</v>
      </c>
      <c r="E68">
        <v>1</v>
      </c>
      <c r="F68">
        <v>0</v>
      </c>
      <c r="G68">
        <v>5</v>
      </c>
    </row>
    <row r="69" spans="1:8" x14ac:dyDescent="0.3">
      <c r="A69" t="s">
        <v>165</v>
      </c>
      <c r="B69" t="s">
        <v>132</v>
      </c>
      <c r="C69" t="s">
        <v>133</v>
      </c>
      <c r="D69">
        <v>7</v>
      </c>
      <c r="E69">
        <v>1</v>
      </c>
      <c r="F69">
        <v>0</v>
      </c>
      <c r="G69">
        <v>5</v>
      </c>
    </row>
    <row r="70" spans="1:8" x14ac:dyDescent="0.3">
      <c r="A70" t="s">
        <v>166</v>
      </c>
      <c r="B70" t="s">
        <v>132</v>
      </c>
      <c r="C70" t="s">
        <v>134</v>
      </c>
      <c r="D70">
        <v>9</v>
      </c>
      <c r="E70">
        <v>1</v>
      </c>
      <c r="F70">
        <v>0</v>
      </c>
      <c r="G70">
        <v>8</v>
      </c>
    </row>
    <row r="72" spans="1:8" x14ac:dyDescent="0.3">
      <c r="A72" s="9" t="s">
        <v>339</v>
      </c>
      <c r="B72" s="9"/>
      <c r="C72" s="9"/>
      <c r="D72" s="9"/>
      <c r="E72" s="9"/>
      <c r="F72" s="9"/>
      <c r="G72" s="9"/>
      <c r="H72" s="9"/>
    </row>
    <row r="73" spans="1:8" x14ac:dyDescent="0.3">
      <c r="A73" t="s">
        <v>14</v>
      </c>
      <c r="B73" t="s">
        <v>15</v>
      </c>
      <c r="C73" t="s">
        <v>16</v>
      </c>
      <c r="D73" t="s">
        <v>76</v>
      </c>
      <c r="E73" t="s">
        <v>3</v>
      </c>
      <c r="F73" t="s">
        <v>4</v>
      </c>
      <c r="G73" t="s">
        <v>40</v>
      </c>
      <c r="H73" t="s">
        <v>174</v>
      </c>
    </row>
    <row r="74" spans="1:8" x14ac:dyDescent="0.3">
      <c r="A74" t="s">
        <v>17</v>
      </c>
      <c r="B74">
        <v>2</v>
      </c>
      <c r="C74">
        <v>6</v>
      </c>
      <c r="D74">
        <v>64</v>
      </c>
      <c r="E74">
        <v>6000</v>
      </c>
      <c r="F74">
        <v>9</v>
      </c>
      <c r="G74">
        <v>1</v>
      </c>
      <c r="H74">
        <v>0</v>
      </c>
    </row>
    <row r="75" spans="1:8" x14ac:dyDescent="0.3">
      <c r="A75" t="s">
        <v>18</v>
      </c>
      <c r="B75">
        <v>2</v>
      </c>
      <c r="C75">
        <v>2</v>
      </c>
      <c r="D75">
        <v>48</v>
      </c>
      <c r="E75">
        <v>15000</v>
      </c>
      <c r="F75">
        <v>8</v>
      </c>
      <c r="G75">
        <v>1</v>
      </c>
      <c r="H75">
        <v>0</v>
      </c>
    </row>
    <row r="76" spans="1:8" x14ac:dyDescent="0.3">
      <c r="A76" t="s">
        <v>19</v>
      </c>
      <c r="B76">
        <v>3</v>
      </c>
      <c r="C76">
        <v>6</v>
      </c>
      <c r="D76">
        <v>48</v>
      </c>
      <c r="E76">
        <v>16000</v>
      </c>
      <c r="F76">
        <v>10</v>
      </c>
      <c r="G76">
        <v>1</v>
      </c>
      <c r="H76">
        <v>0</v>
      </c>
    </row>
    <row r="77" spans="1:8" x14ac:dyDescent="0.3">
      <c r="A77" t="s">
        <v>20</v>
      </c>
      <c r="B77">
        <v>2</v>
      </c>
      <c r="C77">
        <v>2</v>
      </c>
      <c r="D77">
        <v>128</v>
      </c>
      <c r="E77">
        <v>16000</v>
      </c>
      <c r="F77">
        <v>8</v>
      </c>
      <c r="G77">
        <v>1</v>
      </c>
      <c r="H77">
        <v>0</v>
      </c>
    </row>
    <row r="78" spans="1:8" x14ac:dyDescent="0.3">
      <c r="A78" t="s">
        <v>21</v>
      </c>
      <c r="B78">
        <v>4</v>
      </c>
      <c r="C78">
        <v>6</v>
      </c>
      <c r="D78">
        <v>112</v>
      </c>
      <c r="E78">
        <v>17000</v>
      </c>
      <c r="F78">
        <v>5</v>
      </c>
      <c r="G78">
        <v>1</v>
      </c>
      <c r="H78">
        <v>0</v>
      </c>
    </row>
    <row r="80" spans="1:8" x14ac:dyDescent="0.3">
      <c r="A80" s="9" t="s">
        <v>339</v>
      </c>
      <c r="B80" s="9"/>
      <c r="C80" s="9"/>
      <c r="D80" s="9"/>
      <c r="E80" s="9"/>
    </row>
    <row r="81" spans="1:5" x14ac:dyDescent="0.3">
      <c r="A81" t="s">
        <v>23</v>
      </c>
      <c r="B81" t="s">
        <v>24</v>
      </c>
      <c r="C81" t="s">
        <v>25</v>
      </c>
      <c r="D81" t="s">
        <v>174</v>
      </c>
      <c r="E81" t="s">
        <v>26</v>
      </c>
    </row>
    <row r="82" spans="1:5" x14ac:dyDescent="0.3">
      <c r="A82" t="s">
        <v>135</v>
      </c>
      <c r="B82" t="s">
        <v>17</v>
      </c>
      <c r="C82" t="s">
        <v>18</v>
      </c>
      <c r="D82">
        <v>0</v>
      </c>
      <c r="E82">
        <v>0.54927752196008028</v>
      </c>
    </row>
    <row r="83" spans="1:5" x14ac:dyDescent="0.3">
      <c r="A83" t="s">
        <v>136</v>
      </c>
      <c r="B83" t="s">
        <v>18</v>
      </c>
      <c r="C83" t="s">
        <v>19</v>
      </c>
      <c r="D83">
        <v>0</v>
      </c>
      <c r="E83">
        <v>0.94454306530125098</v>
      </c>
    </row>
    <row r="84" spans="1:5" x14ac:dyDescent="0.3">
      <c r="A84" t="s">
        <v>137</v>
      </c>
      <c r="B84" t="s">
        <v>19</v>
      </c>
      <c r="C84" t="s">
        <v>20</v>
      </c>
      <c r="D84">
        <v>0</v>
      </c>
      <c r="E84">
        <v>0.1341058840908288</v>
      </c>
    </row>
    <row r="85" spans="1:5" x14ac:dyDescent="0.3">
      <c r="A85" t="s">
        <v>138</v>
      </c>
      <c r="B85" t="s">
        <v>20</v>
      </c>
      <c r="C85" t="s">
        <v>21</v>
      </c>
      <c r="D85">
        <v>0</v>
      </c>
      <c r="E85">
        <v>0.8543969727159717</v>
      </c>
    </row>
  </sheetData>
  <mergeCells count="5">
    <mergeCell ref="A1:J1"/>
    <mergeCell ref="A16:H16"/>
    <mergeCell ref="A33:G33"/>
    <mergeCell ref="A80:E80"/>
    <mergeCell ref="A72:H7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FC08-B695-415D-BD5A-88144738B6C5}">
  <dimension ref="A1:P88"/>
  <sheetViews>
    <sheetView topLeftCell="A67" zoomScaleNormal="100" workbookViewId="0">
      <selection activeCell="E19" sqref="E19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36.5546875" bestFit="1" customWidth="1"/>
    <col min="12" max="12" width="12.109375" customWidth="1"/>
    <col min="13" max="13" width="93.88671875" bestFit="1" customWidth="1"/>
    <col min="14" max="14" width="91.6640625" bestFit="1" customWidth="1"/>
    <col min="15" max="16" width="92.88671875" bestFit="1" customWidth="1"/>
    <col min="17" max="17" width="14.88671875" bestFit="1" customWidth="1"/>
    <col min="18" max="18" width="24.5546875" bestFit="1" customWidth="1"/>
    <col min="19" max="19" width="12.109375" bestFit="1" customWidth="1"/>
    <col min="20" max="20" width="15" bestFit="1" customWidth="1"/>
    <col min="21" max="21" width="15.5546875" bestFit="1" customWidth="1"/>
    <col min="22" max="22" width="12.44140625" bestFit="1" customWidth="1"/>
    <col min="23" max="23" width="12.6640625" bestFit="1" customWidth="1"/>
    <col min="24" max="24" width="14.33203125" bestFit="1" customWidth="1"/>
    <col min="25" max="25" width="14.6640625" bestFit="1" customWidth="1"/>
    <col min="34" max="34" width="12.5546875" bestFit="1" customWidth="1"/>
    <col min="35" max="35" width="15.5546875" bestFit="1" customWidth="1"/>
    <col min="36" max="36" width="12.6640625" bestFit="1" customWidth="1"/>
  </cols>
  <sheetData>
    <row r="1" spans="1:16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M1" s="1"/>
      <c r="N1" s="1"/>
      <c r="O1" s="1"/>
      <c r="P1" s="1"/>
    </row>
    <row r="2" spans="1:16" x14ac:dyDescent="0.3">
      <c r="A2" t="s">
        <v>0</v>
      </c>
      <c r="B2" t="s">
        <v>6</v>
      </c>
      <c r="C2" t="s">
        <v>7</v>
      </c>
      <c r="D2" t="s">
        <v>51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40</v>
      </c>
      <c r="K2" t="s">
        <v>82</v>
      </c>
    </row>
    <row r="3" spans="1:16" x14ac:dyDescent="0.3">
      <c r="A3" t="s">
        <v>109</v>
      </c>
      <c r="B3">
        <v>8</v>
      </c>
      <c r="C3">
        <v>16</v>
      </c>
      <c r="D3">
        <v>480</v>
      </c>
      <c r="E3">
        <v>21.2</v>
      </c>
      <c r="F3">
        <v>84.1</v>
      </c>
      <c r="G3">
        <v>270893.32952569402</v>
      </c>
      <c r="H3">
        <v>351.30289986111097</v>
      </c>
      <c r="I3">
        <v>0.77964363739999998</v>
      </c>
      <c r="J3">
        <v>1</v>
      </c>
      <c r="K3" t="s">
        <v>84</v>
      </c>
    </row>
    <row r="4" spans="1:16" x14ac:dyDescent="0.3">
      <c r="A4" t="s">
        <v>110</v>
      </c>
      <c r="B4">
        <v>8</v>
      </c>
      <c r="C4">
        <v>32</v>
      </c>
      <c r="D4">
        <v>480</v>
      </c>
      <c r="E4">
        <v>23.3</v>
      </c>
      <c r="F4">
        <v>85.5</v>
      </c>
      <c r="G4">
        <v>273142.42211874999</v>
      </c>
      <c r="H4">
        <v>296.213206527777</v>
      </c>
      <c r="I4">
        <v>0.77964363739999998</v>
      </c>
      <c r="J4">
        <v>1</v>
      </c>
      <c r="K4" t="s">
        <v>84</v>
      </c>
    </row>
    <row r="5" spans="1:16" x14ac:dyDescent="0.3">
      <c r="A5" t="s">
        <v>111</v>
      </c>
      <c r="B5">
        <v>16</v>
      </c>
      <c r="C5">
        <v>64</v>
      </c>
      <c r="D5">
        <v>500</v>
      </c>
      <c r="E5">
        <v>43.5</v>
      </c>
      <c r="F5">
        <v>112</v>
      </c>
      <c r="G5">
        <v>236938.82626902699</v>
      </c>
      <c r="H5">
        <v>329.45861222222197</v>
      </c>
      <c r="I5">
        <v>0.77964363739999998</v>
      </c>
      <c r="J5">
        <v>1</v>
      </c>
      <c r="K5" t="s">
        <v>84</v>
      </c>
    </row>
    <row r="6" spans="1:16" x14ac:dyDescent="0.3">
      <c r="A6" t="s">
        <v>112</v>
      </c>
      <c r="B6">
        <v>8</v>
      </c>
      <c r="C6">
        <v>64</v>
      </c>
      <c r="D6">
        <v>500</v>
      </c>
      <c r="E6">
        <v>42.8</v>
      </c>
      <c r="F6">
        <v>78.2</v>
      </c>
      <c r="G6">
        <v>346840.72890194401</v>
      </c>
      <c r="H6">
        <v>415.28071277777701</v>
      </c>
      <c r="I6">
        <v>0.77964363739999998</v>
      </c>
      <c r="J6">
        <v>1</v>
      </c>
      <c r="K6" t="s">
        <v>84</v>
      </c>
    </row>
    <row r="7" spans="1:16" x14ac:dyDescent="0.3">
      <c r="A7" t="s">
        <v>113</v>
      </c>
      <c r="B7">
        <v>288</v>
      </c>
      <c r="C7">
        <v>512</v>
      </c>
      <c r="D7">
        <v>480</v>
      </c>
      <c r="E7">
        <v>197</v>
      </c>
      <c r="F7">
        <v>831</v>
      </c>
      <c r="G7">
        <v>274564.70323291601</v>
      </c>
      <c r="H7">
        <v>346.37302111111097</v>
      </c>
      <c r="I7">
        <v>0.84175857654999997</v>
      </c>
      <c r="J7">
        <v>10</v>
      </c>
      <c r="K7" t="s">
        <v>83</v>
      </c>
    </row>
    <row r="8" spans="1:16" x14ac:dyDescent="0.3">
      <c r="A8" t="s">
        <v>114</v>
      </c>
      <c r="B8">
        <v>144</v>
      </c>
      <c r="C8">
        <v>256</v>
      </c>
      <c r="D8">
        <v>960</v>
      </c>
      <c r="E8">
        <v>106</v>
      </c>
      <c r="F8">
        <v>427</v>
      </c>
      <c r="G8">
        <v>283446.02001430502</v>
      </c>
      <c r="H8">
        <v>376.249474166666</v>
      </c>
      <c r="I8">
        <v>0.84175857654999997</v>
      </c>
      <c r="J8">
        <v>10</v>
      </c>
      <c r="K8" t="s">
        <v>83</v>
      </c>
    </row>
    <row r="9" spans="1:16" x14ac:dyDescent="0.3">
      <c r="A9" t="s">
        <v>115</v>
      </c>
      <c r="B9">
        <v>144</v>
      </c>
      <c r="C9">
        <v>256</v>
      </c>
      <c r="D9">
        <v>960</v>
      </c>
      <c r="E9">
        <v>101</v>
      </c>
      <c r="F9">
        <v>433</v>
      </c>
      <c r="G9">
        <v>307838.86090611102</v>
      </c>
      <c r="H9">
        <v>329.69358791666599</v>
      </c>
      <c r="I9">
        <v>0.84175857654999997</v>
      </c>
      <c r="J9">
        <v>10</v>
      </c>
      <c r="K9" t="s">
        <v>83</v>
      </c>
    </row>
    <row r="10" spans="1:16" x14ac:dyDescent="0.3">
      <c r="A10" t="s">
        <v>116</v>
      </c>
      <c r="B10">
        <v>288</v>
      </c>
      <c r="C10">
        <v>512</v>
      </c>
      <c r="D10">
        <v>6400</v>
      </c>
      <c r="E10">
        <v>236</v>
      </c>
      <c r="F10">
        <v>906</v>
      </c>
      <c r="G10">
        <v>283272.33636847202</v>
      </c>
      <c r="H10">
        <v>417.43002111111099</v>
      </c>
      <c r="I10">
        <v>0.84175857654999997</v>
      </c>
      <c r="J10">
        <v>10</v>
      </c>
      <c r="K10" t="s">
        <v>83</v>
      </c>
    </row>
    <row r="11" spans="1:16" x14ac:dyDescent="0.3">
      <c r="A11" t="s">
        <v>117</v>
      </c>
      <c r="B11">
        <v>144</v>
      </c>
      <c r="C11">
        <v>480</v>
      </c>
      <c r="D11">
        <v>7680</v>
      </c>
      <c r="E11">
        <v>298</v>
      </c>
      <c r="F11">
        <v>619</v>
      </c>
      <c r="G11">
        <v>270812.89105097199</v>
      </c>
      <c r="H11">
        <v>308.29083541666603</v>
      </c>
      <c r="I11">
        <v>0.84175857654999997</v>
      </c>
      <c r="J11">
        <v>10</v>
      </c>
      <c r="K11" t="s">
        <v>83</v>
      </c>
    </row>
    <row r="12" spans="1:16" x14ac:dyDescent="0.3">
      <c r="A12" t="s">
        <v>118</v>
      </c>
      <c r="B12">
        <v>128</v>
      </c>
      <c r="C12">
        <v>256</v>
      </c>
      <c r="D12">
        <v>512</v>
      </c>
      <c r="E12">
        <v>166</v>
      </c>
      <c r="F12">
        <v>783</v>
      </c>
      <c r="G12">
        <v>272458.17995069397</v>
      </c>
      <c r="H12">
        <v>322.50829638888803</v>
      </c>
      <c r="I12">
        <v>0.84175857654999997</v>
      </c>
      <c r="J12">
        <v>10</v>
      </c>
      <c r="K12" t="s">
        <v>83</v>
      </c>
    </row>
    <row r="13" spans="1:16" x14ac:dyDescent="0.3">
      <c r="A13" t="s">
        <v>119</v>
      </c>
      <c r="B13">
        <v>64</v>
      </c>
      <c r="C13">
        <v>256</v>
      </c>
      <c r="D13">
        <v>960</v>
      </c>
      <c r="E13">
        <v>125</v>
      </c>
      <c r="F13">
        <v>602</v>
      </c>
      <c r="G13">
        <v>219556.20104708301</v>
      </c>
      <c r="H13">
        <v>425.79790694444398</v>
      </c>
      <c r="I13">
        <v>0.84175857654999997</v>
      </c>
      <c r="J13">
        <v>10</v>
      </c>
      <c r="K13" t="s">
        <v>83</v>
      </c>
    </row>
    <row r="14" spans="1:16" x14ac:dyDescent="0.3">
      <c r="A14" t="s">
        <v>120</v>
      </c>
      <c r="B14">
        <v>128</v>
      </c>
      <c r="C14">
        <v>512</v>
      </c>
      <c r="D14">
        <v>240</v>
      </c>
      <c r="E14">
        <v>171</v>
      </c>
      <c r="F14">
        <v>930</v>
      </c>
      <c r="G14">
        <v>312414.29918874998</v>
      </c>
      <c r="H14">
        <v>403.70212805555502</v>
      </c>
      <c r="I14">
        <v>0.84175857654999997</v>
      </c>
      <c r="J14">
        <v>10</v>
      </c>
      <c r="K14" t="s">
        <v>83</v>
      </c>
    </row>
    <row r="16" spans="1:16" x14ac:dyDescent="0.3">
      <c r="A16" s="9" t="s">
        <v>85</v>
      </c>
      <c r="B16" s="9"/>
      <c r="C16" s="9"/>
      <c r="D16" s="9"/>
      <c r="E16" s="9"/>
      <c r="F16" s="9"/>
      <c r="G16" s="9"/>
      <c r="H16" s="9"/>
    </row>
    <row r="17" spans="1:11" x14ac:dyDescent="0.3">
      <c r="A17" t="s">
        <v>86</v>
      </c>
      <c r="B17" t="s">
        <v>12</v>
      </c>
      <c r="C17" t="s">
        <v>107</v>
      </c>
      <c r="D17" t="s">
        <v>79</v>
      </c>
      <c r="E17" t="s">
        <v>3</v>
      </c>
      <c r="F17" t="s">
        <v>4</v>
      </c>
      <c r="G17" t="s">
        <v>5</v>
      </c>
      <c r="H17" t="s">
        <v>40</v>
      </c>
      <c r="I17" t="s">
        <v>88</v>
      </c>
      <c r="J17" t="s">
        <v>91</v>
      </c>
      <c r="K17" t="s">
        <v>94</v>
      </c>
    </row>
    <row r="18" spans="1:11" x14ac:dyDescent="0.3">
      <c r="A18" t="s">
        <v>121</v>
      </c>
      <c r="B18">
        <v>7</v>
      </c>
      <c r="C18">
        <v>110</v>
      </c>
      <c r="D18">
        <v>7</v>
      </c>
      <c r="E18">
        <v>300000</v>
      </c>
      <c r="F18">
        <v>431.44804529999999</v>
      </c>
      <c r="G18">
        <v>0.77964363739999998</v>
      </c>
      <c r="H18">
        <v>1</v>
      </c>
      <c r="I18" t="s">
        <v>89</v>
      </c>
      <c r="J18" t="s">
        <v>92</v>
      </c>
      <c r="K18" t="s">
        <v>93</v>
      </c>
    </row>
    <row r="19" spans="1:11" x14ac:dyDescent="0.3">
      <c r="A19" t="s">
        <v>122</v>
      </c>
      <c r="B19">
        <v>8</v>
      </c>
      <c r="C19">
        <v>110</v>
      </c>
      <c r="D19">
        <v>12</v>
      </c>
      <c r="E19">
        <v>300000</v>
      </c>
      <c r="F19">
        <v>367.09358109999999</v>
      </c>
      <c r="G19">
        <v>0.77964363739999998</v>
      </c>
      <c r="H19">
        <v>1</v>
      </c>
      <c r="I19" t="s">
        <v>89</v>
      </c>
      <c r="J19" t="s">
        <v>92</v>
      </c>
      <c r="K19" t="s">
        <v>93</v>
      </c>
    </row>
    <row r="20" spans="1:11" x14ac:dyDescent="0.3">
      <c r="A20" t="s">
        <v>123</v>
      </c>
      <c r="B20">
        <v>9</v>
      </c>
      <c r="C20">
        <v>110</v>
      </c>
      <c r="D20">
        <v>14</v>
      </c>
      <c r="E20">
        <v>300000</v>
      </c>
      <c r="F20">
        <v>334.08611810000002</v>
      </c>
      <c r="G20">
        <v>0.84175857654999997</v>
      </c>
      <c r="H20">
        <v>1</v>
      </c>
      <c r="I20" t="s">
        <v>90</v>
      </c>
      <c r="J20" t="s">
        <v>92</v>
      </c>
      <c r="K20" t="s">
        <v>93</v>
      </c>
    </row>
    <row r="21" spans="1:11" x14ac:dyDescent="0.3">
      <c r="A21" t="s">
        <v>124</v>
      </c>
      <c r="B21">
        <v>10</v>
      </c>
      <c r="C21">
        <v>110</v>
      </c>
      <c r="D21">
        <v>13</v>
      </c>
      <c r="E21">
        <v>300000</v>
      </c>
      <c r="F21">
        <v>303.0515729</v>
      </c>
      <c r="G21">
        <v>0.84175857654999997</v>
      </c>
      <c r="H21">
        <v>1</v>
      </c>
      <c r="I21" t="s">
        <v>90</v>
      </c>
      <c r="J21" t="s">
        <v>92</v>
      </c>
      <c r="K21" t="s">
        <v>93</v>
      </c>
    </row>
    <row r="22" spans="1:11" x14ac:dyDescent="0.3">
      <c r="A22" t="s">
        <v>125</v>
      </c>
      <c r="B22">
        <v>7</v>
      </c>
      <c r="C22">
        <v>90</v>
      </c>
      <c r="D22">
        <v>10</v>
      </c>
      <c r="E22">
        <v>212820</v>
      </c>
      <c r="F22">
        <v>326.83583194444401</v>
      </c>
      <c r="G22">
        <v>0.84175857654999997</v>
      </c>
      <c r="H22">
        <v>1</v>
      </c>
      <c r="I22" t="s">
        <v>95</v>
      </c>
      <c r="J22" t="s">
        <v>99</v>
      </c>
      <c r="K22" t="s">
        <v>100</v>
      </c>
    </row>
    <row r="23" spans="1:11" x14ac:dyDescent="0.3">
      <c r="A23" t="s">
        <v>126</v>
      </c>
      <c r="B23">
        <v>6</v>
      </c>
      <c r="C23">
        <v>90</v>
      </c>
      <c r="D23">
        <v>13</v>
      </c>
      <c r="E23">
        <v>307200</v>
      </c>
      <c r="F23">
        <v>274.700754166666</v>
      </c>
      <c r="G23">
        <v>0.84175857654999997</v>
      </c>
      <c r="H23">
        <v>1</v>
      </c>
      <c r="I23" t="s">
        <v>96</v>
      </c>
      <c r="J23" t="s">
        <v>99</v>
      </c>
      <c r="K23" t="s">
        <v>100</v>
      </c>
    </row>
    <row r="24" spans="1:11" x14ac:dyDescent="0.3">
      <c r="A24" t="s">
        <v>127</v>
      </c>
      <c r="B24">
        <v>6</v>
      </c>
      <c r="C24">
        <v>90</v>
      </c>
      <c r="D24">
        <v>15</v>
      </c>
      <c r="E24">
        <v>316960</v>
      </c>
      <c r="F24">
        <v>374.92509472222201</v>
      </c>
      <c r="G24">
        <v>0.77964363739999998</v>
      </c>
      <c r="H24">
        <v>10</v>
      </c>
      <c r="I24" t="s">
        <v>97</v>
      </c>
      <c r="J24" t="s">
        <v>99</v>
      </c>
      <c r="K24" t="s">
        <v>100</v>
      </c>
    </row>
    <row r="25" spans="1:11" x14ac:dyDescent="0.3">
      <c r="A25" t="s">
        <v>128</v>
      </c>
      <c r="B25">
        <v>6</v>
      </c>
      <c r="C25">
        <v>90</v>
      </c>
      <c r="D25">
        <v>6</v>
      </c>
      <c r="E25">
        <v>336780</v>
      </c>
      <c r="F25">
        <v>328.28583083333302</v>
      </c>
      <c r="G25">
        <v>0.77964363739999998</v>
      </c>
      <c r="H25">
        <v>10</v>
      </c>
      <c r="I25" t="s">
        <v>98</v>
      </c>
      <c r="J25" t="s">
        <v>99</v>
      </c>
      <c r="K25" t="s">
        <v>100</v>
      </c>
    </row>
    <row r="26" spans="1:11" x14ac:dyDescent="0.3">
      <c r="A26" t="s">
        <v>129</v>
      </c>
      <c r="B26">
        <v>6</v>
      </c>
      <c r="C26">
        <v>110</v>
      </c>
      <c r="D26">
        <v>15</v>
      </c>
      <c r="E26">
        <v>300000</v>
      </c>
      <c r="F26">
        <v>326.97055041666601</v>
      </c>
      <c r="G26">
        <v>0.84175857654999997</v>
      </c>
      <c r="H26">
        <v>10</v>
      </c>
      <c r="I26" t="s">
        <v>89</v>
      </c>
      <c r="J26" t="s">
        <v>92</v>
      </c>
      <c r="K26" t="s">
        <v>93</v>
      </c>
    </row>
    <row r="27" spans="1:11" x14ac:dyDescent="0.3">
      <c r="A27" t="s">
        <v>130</v>
      </c>
      <c r="B27">
        <v>9</v>
      </c>
      <c r="C27">
        <v>110</v>
      </c>
      <c r="D27">
        <v>12</v>
      </c>
      <c r="E27">
        <v>300000</v>
      </c>
      <c r="F27">
        <v>315.78785388888798</v>
      </c>
      <c r="G27">
        <v>0.84175857654999997</v>
      </c>
      <c r="H27">
        <v>10</v>
      </c>
      <c r="I27" t="s">
        <v>89</v>
      </c>
      <c r="J27" t="s">
        <v>92</v>
      </c>
      <c r="K27" t="s">
        <v>93</v>
      </c>
    </row>
    <row r="28" spans="1:11" x14ac:dyDescent="0.3">
      <c r="A28" t="s">
        <v>131</v>
      </c>
      <c r="B28">
        <v>8</v>
      </c>
      <c r="C28">
        <v>90</v>
      </c>
      <c r="D28">
        <v>14</v>
      </c>
      <c r="E28">
        <v>276430</v>
      </c>
      <c r="F28">
        <v>316.42820940000001</v>
      </c>
      <c r="G28">
        <v>0.84175857654999997</v>
      </c>
      <c r="H28">
        <v>10</v>
      </c>
      <c r="I28" t="s">
        <v>101</v>
      </c>
      <c r="J28" t="s">
        <v>99</v>
      </c>
      <c r="K28" t="s">
        <v>100</v>
      </c>
    </row>
    <row r="29" spans="1:11" x14ac:dyDescent="0.3">
      <c r="A29" t="s">
        <v>132</v>
      </c>
      <c r="B29">
        <v>5</v>
      </c>
      <c r="C29">
        <v>90</v>
      </c>
      <c r="D29">
        <v>10</v>
      </c>
      <c r="E29">
        <v>230770</v>
      </c>
      <c r="F29">
        <v>340.05797419999999</v>
      </c>
      <c r="G29">
        <v>0.84175857654999997</v>
      </c>
      <c r="H29">
        <v>10</v>
      </c>
      <c r="I29" t="s">
        <v>102</v>
      </c>
      <c r="J29" t="s">
        <v>99</v>
      </c>
      <c r="K29" t="s">
        <v>100</v>
      </c>
    </row>
    <row r="30" spans="1:11" x14ac:dyDescent="0.3">
      <c r="A30" t="s">
        <v>133</v>
      </c>
      <c r="B30">
        <v>6</v>
      </c>
      <c r="C30">
        <v>115</v>
      </c>
      <c r="D30">
        <v>12</v>
      </c>
      <c r="E30">
        <v>185420</v>
      </c>
      <c r="F30">
        <v>321.46267222222201</v>
      </c>
      <c r="G30">
        <v>0.84175857654999997</v>
      </c>
      <c r="H30">
        <v>100</v>
      </c>
      <c r="I30" t="s">
        <v>103</v>
      </c>
      <c r="J30" t="s">
        <v>105</v>
      </c>
      <c r="K30" t="s">
        <v>106</v>
      </c>
    </row>
    <row r="31" spans="1:11" x14ac:dyDescent="0.3">
      <c r="A31" t="s">
        <v>134</v>
      </c>
      <c r="B31">
        <v>10</v>
      </c>
      <c r="C31">
        <v>115</v>
      </c>
      <c r="D31">
        <v>14</v>
      </c>
      <c r="E31">
        <v>206480</v>
      </c>
      <c r="F31">
        <v>294.69150291666602</v>
      </c>
      <c r="G31">
        <v>0.84175857654999997</v>
      </c>
      <c r="H31">
        <v>100</v>
      </c>
      <c r="I31" t="s">
        <v>104</v>
      </c>
      <c r="J31" t="s">
        <v>105</v>
      </c>
      <c r="K31" t="s">
        <v>106</v>
      </c>
    </row>
    <row r="33" spans="1:7" x14ac:dyDescent="0.3">
      <c r="A33" s="9" t="s">
        <v>8</v>
      </c>
      <c r="B33" s="9"/>
      <c r="C33" s="9"/>
      <c r="D33" s="9"/>
      <c r="E33" s="9"/>
      <c r="F33" s="9"/>
      <c r="G33" s="9"/>
    </row>
    <row r="34" spans="1:7" x14ac:dyDescent="0.3">
      <c r="A34" t="s">
        <v>9</v>
      </c>
      <c r="B34" t="s">
        <v>10</v>
      </c>
      <c r="C34" t="s">
        <v>11</v>
      </c>
      <c r="D34" t="s">
        <v>12</v>
      </c>
      <c r="E34" t="s">
        <v>3</v>
      </c>
      <c r="F34" t="s">
        <v>4</v>
      </c>
      <c r="G34" t="s">
        <v>39</v>
      </c>
    </row>
    <row r="35" spans="1:7" x14ac:dyDescent="0.3">
      <c r="A35" t="s">
        <v>27</v>
      </c>
      <c r="B35" t="s">
        <v>109</v>
      </c>
      <c r="C35" t="s">
        <v>121</v>
      </c>
      <c r="D35">
        <v>7</v>
      </c>
      <c r="E35">
        <v>1</v>
      </c>
      <c r="F35">
        <v>0</v>
      </c>
      <c r="G35">
        <v>0.58397231975243369</v>
      </c>
    </row>
    <row r="36" spans="1:7" x14ac:dyDescent="0.3">
      <c r="A36" t="s">
        <v>28</v>
      </c>
      <c r="B36" t="s">
        <v>110</v>
      </c>
      <c r="C36" t="s">
        <v>121</v>
      </c>
      <c r="D36">
        <v>6</v>
      </c>
      <c r="E36">
        <v>1</v>
      </c>
      <c r="F36">
        <v>0</v>
      </c>
      <c r="G36">
        <v>0.12392399908656371</v>
      </c>
    </row>
    <row r="37" spans="1:7" x14ac:dyDescent="0.3">
      <c r="A37" t="s">
        <v>29</v>
      </c>
      <c r="B37" t="s">
        <v>111</v>
      </c>
      <c r="C37" t="s">
        <v>122</v>
      </c>
      <c r="D37">
        <v>7</v>
      </c>
      <c r="E37">
        <v>1</v>
      </c>
      <c r="F37">
        <v>0</v>
      </c>
      <c r="G37">
        <v>0.65384681180161219</v>
      </c>
    </row>
    <row r="38" spans="1:7" x14ac:dyDescent="0.3">
      <c r="A38" t="s">
        <v>30</v>
      </c>
      <c r="B38" t="s">
        <v>112</v>
      </c>
      <c r="C38" t="s">
        <v>122</v>
      </c>
      <c r="D38">
        <v>7</v>
      </c>
      <c r="E38">
        <v>1</v>
      </c>
      <c r="F38">
        <v>0</v>
      </c>
      <c r="G38">
        <v>0.72593849310087122</v>
      </c>
    </row>
    <row r="39" spans="1:7" x14ac:dyDescent="0.3">
      <c r="A39" t="s">
        <v>31</v>
      </c>
      <c r="B39" t="s">
        <v>113</v>
      </c>
      <c r="C39" t="s">
        <v>123</v>
      </c>
      <c r="D39">
        <v>7</v>
      </c>
      <c r="E39">
        <v>1</v>
      </c>
      <c r="F39">
        <v>0</v>
      </c>
      <c r="G39">
        <v>0.32655657189422693</v>
      </c>
    </row>
    <row r="40" spans="1:7" x14ac:dyDescent="0.3">
      <c r="A40" t="s">
        <v>32</v>
      </c>
      <c r="B40" t="s">
        <v>114</v>
      </c>
      <c r="C40" t="s">
        <v>123</v>
      </c>
      <c r="D40">
        <v>6</v>
      </c>
      <c r="E40">
        <v>1</v>
      </c>
      <c r="F40">
        <v>0</v>
      </c>
      <c r="G40">
        <v>0.68536699827703595</v>
      </c>
    </row>
    <row r="41" spans="1:7" x14ac:dyDescent="0.3">
      <c r="A41" t="s">
        <v>33</v>
      </c>
      <c r="B41" t="s">
        <v>115</v>
      </c>
      <c r="C41" t="s">
        <v>124</v>
      </c>
      <c r="D41">
        <v>8</v>
      </c>
      <c r="E41">
        <v>1</v>
      </c>
      <c r="F41">
        <v>0</v>
      </c>
      <c r="G41">
        <v>0.78648242565253534</v>
      </c>
    </row>
    <row r="42" spans="1:7" x14ac:dyDescent="0.3">
      <c r="A42" t="s">
        <v>34</v>
      </c>
      <c r="B42" t="s">
        <v>116</v>
      </c>
      <c r="C42" t="s">
        <v>124</v>
      </c>
      <c r="D42">
        <v>9</v>
      </c>
      <c r="E42">
        <v>1</v>
      </c>
      <c r="F42">
        <v>0</v>
      </c>
      <c r="G42">
        <v>0.99177351395951518</v>
      </c>
    </row>
    <row r="43" spans="1:7" x14ac:dyDescent="0.3">
      <c r="A43" t="s">
        <v>139</v>
      </c>
      <c r="B43" t="s">
        <v>117</v>
      </c>
      <c r="C43" t="s">
        <v>125</v>
      </c>
      <c r="D43">
        <v>6</v>
      </c>
      <c r="E43">
        <v>1</v>
      </c>
      <c r="F43">
        <v>0</v>
      </c>
      <c r="G43">
        <v>0.33902008691994878</v>
      </c>
    </row>
    <row r="44" spans="1:7" x14ac:dyDescent="0.3">
      <c r="A44" t="s">
        <v>140</v>
      </c>
      <c r="B44" t="s">
        <v>118</v>
      </c>
      <c r="C44" t="s">
        <v>125</v>
      </c>
      <c r="D44">
        <v>10</v>
      </c>
      <c r="E44">
        <v>1</v>
      </c>
      <c r="F44">
        <v>0</v>
      </c>
      <c r="G44">
        <v>0.21443282330431812</v>
      </c>
    </row>
    <row r="45" spans="1:7" x14ac:dyDescent="0.3">
      <c r="A45" t="s">
        <v>141</v>
      </c>
      <c r="B45" t="s">
        <v>119</v>
      </c>
      <c r="C45" t="s">
        <v>126</v>
      </c>
      <c r="D45">
        <v>8</v>
      </c>
      <c r="E45">
        <v>1</v>
      </c>
      <c r="F45">
        <v>0</v>
      </c>
      <c r="G45">
        <v>0.93906456448063402</v>
      </c>
    </row>
    <row r="46" spans="1:7" x14ac:dyDescent="0.3">
      <c r="A46" t="s">
        <v>142</v>
      </c>
      <c r="B46" t="s">
        <v>120</v>
      </c>
      <c r="C46" t="s">
        <v>126</v>
      </c>
      <c r="D46">
        <v>6</v>
      </c>
      <c r="E46">
        <v>1</v>
      </c>
      <c r="F46">
        <v>0</v>
      </c>
      <c r="G46">
        <v>0.73611775331292462</v>
      </c>
    </row>
    <row r="47" spans="1:7" x14ac:dyDescent="0.3">
      <c r="A47" t="s">
        <v>143</v>
      </c>
      <c r="B47" t="s">
        <v>121</v>
      </c>
      <c r="C47" t="s">
        <v>127</v>
      </c>
      <c r="D47">
        <v>9</v>
      </c>
      <c r="E47">
        <v>1</v>
      </c>
      <c r="F47">
        <v>0</v>
      </c>
      <c r="G47">
        <v>1</v>
      </c>
    </row>
    <row r="48" spans="1:7" x14ac:dyDescent="0.3">
      <c r="A48" t="s">
        <v>144</v>
      </c>
      <c r="B48" t="s">
        <v>121</v>
      </c>
      <c r="C48" t="s">
        <v>128</v>
      </c>
      <c r="D48">
        <v>6</v>
      </c>
      <c r="E48">
        <v>1</v>
      </c>
      <c r="F48">
        <v>0</v>
      </c>
      <c r="G48">
        <v>1</v>
      </c>
    </row>
    <row r="49" spans="1:7" x14ac:dyDescent="0.3">
      <c r="A49" t="s">
        <v>145</v>
      </c>
      <c r="B49" t="s">
        <v>122</v>
      </c>
      <c r="C49" t="s">
        <v>127</v>
      </c>
      <c r="D49">
        <v>8</v>
      </c>
      <c r="E49">
        <v>1</v>
      </c>
      <c r="F49">
        <v>0</v>
      </c>
      <c r="G49">
        <v>2</v>
      </c>
    </row>
    <row r="50" spans="1:7" x14ac:dyDescent="0.3">
      <c r="A50" t="s">
        <v>146</v>
      </c>
      <c r="B50" t="s">
        <v>122</v>
      </c>
      <c r="C50" t="s">
        <v>128</v>
      </c>
      <c r="D50">
        <v>5</v>
      </c>
      <c r="E50">
        <v>1</v>
      </c>
      <c r="F50">
        <v>0</v>
      </c>
      <c r="G50">
        <v>2</v>
      </c>
    </row>
    <row r="51" spans="1:7" x14ac:dyDescent="0.3">
      <c r="A51" t="s">
        <v>147</v>
      </c>
      <c r="B51" t="s">
        <v>123</v>
      </c>
      <c r="C51" t="s">
        <v>129</v>
      </c>
      <c r="D51">
        <v>6</v>
      </c>
      <c r="E51">
        <v>1</v>
      </c>
      <c r="F51">
        <v>0</v>
      </c>
      <c r="G51">
        <v>2</v>
      </c>
    </row>
    <row r="52" spans="1:7" x14ac:dyDescent="0.3">
      <c r="A52" t="s">
        <v>148</v>
      </c>
      <c r="B52" t="s">
        <v>123</v>
      </c>
      <c r="C52" t="s">
        <v>130</v>
      </c>
      <c r="D52">
        <v>7</v>
      </c>
      <c r="E52">
        <v>1</v>
      </c>
      <c r="F52">
        <v>0</v>
      </c>
      <c r="G52">
        <v>1</v>
      </c>
    </row>
    <row r="53" spans="1:7" x14ac:dyDescent="0.3">
      <c r="A53" t="s">
        <v>149</v>
      </c>
      <c r="B53" t="s">
        <v>124</v>
      </c>
      <c r="C53" t="s">
        <v>129</v>
      </c>
      <c r="D53">
        <v>5</v>
      </c>
      <c r="E53">
        <v>1</v>
      </c>
      <c r="F53">
        <v>0</v>
      </c>
      <c r="G53">
        <v>2</v>
      </c>
    </row>
    <row r="54" spans="1:7" x14ac:dyDescent="0.3">
      <c r="A54" t="s">
        <v>150</v>
      </c>
      <c r="B54" t="s">
        <v>124</v>
      </c>
      <c r="C54" t="s">
        <v>130</v>
      </c>
      <c r="D54">
        <v>8</v>
      </c>
      <c r="E54">
        <v>1</v>
      </c>
      <c r="F54">
        <v>0</v>
      </c>
      <c r="G54">
        <v>1</v>
      </c>
    </row>
    <row r="55" spans="1:7" x14ac:dyDescent="0.3">
      <c r="A55" t="s">
        <v>151</v>
      </c>
      <c r="B55" t="s">
        <v>125</v>
      </c>
      <c r="C55" t="s">
        <v>131</v>
      </c>
      <c r="D55">
        <v>6</v>
      </c>
      <c r="E55">
        <v>1</v>
      </c>
      <c r="F55">
        <v>0</v>
      </c>
      <c r="G55">
        <v>1</v>
      </c>
    </row>
    <row r="56" spans="1:7" x14ac:dyDescent="0.3">
      <c r="A56" t="s">
        <v>152</v>
      </c>
      <c r="B56" t="s">
        <v>125</v>
      </c>
      <c r="C56" t="s">
        <v>132</v>
      </c>
      <c r="D56">
        <v>7</v>
      </c>
      <c r="E56">
        <v>1</v>
      </c>
      <c r="F56">
        <v>0</v>
      </c>
      <c r="G56">
        <v>1</v>
      </c>
    </row>
    <row r="57" spans="1:7" x14ac:dyDescent="0.3">
      <c r="A57" t="s">
        <v>153</v>
      </c>
      <c r="B57" t="s">
        <v>126</v>
      </c>
      <c r="C57" t="s">
        <v>131</v>
      </c>
      <c r="D57">
        <v>5</v>
      </c>
      <c r="E57">
        <v>1</v>
      </c>
      <c r="F57">
        <v>0</v>
      </c>
      <c r="G57">
        <v>2</v>
      </c>
    </row>
    <row r="58" spans="1:7" x14ac:dyDescent="0.3">
      <c r="A58" t="s">
        <v>154</v>
      </c>
      <c r="B58" t="s">
        <v>126</v>
      </c>
      <c r="C58" t="s">
        <v>132</v>
      </c>
      <c r="D58">
        <v>6</v>
      </c>
      <c r="E58">
        <v>1</v>
      </c>
      <c r="F58">
        <v>0</v>
      </c>
      <c r="G58">
        <v>2</v>
      </c>
    </row>
    <row r="59" spans="1:7" x14ac:dyDescent="0.3">
      <c r="A59" t="s">
        <v>155</v>
      </c>
      <c r="B59" t="s">
        <v>127</v>
      </c>
      <c r="C59" t="s">
        <v>133</v>
      </c>
      <c r="D59">
        <v>8</v>
      </c>
      <c r="E59">
        <v>1</v>
      </c>
      <c r="F59">
        <v>0</v>
      </c>
      <c r="G59">
        <v>4</v>
      </c>
    </row>
    <row r="60" spans="1:7" x14ac:dyDescent="0.3">
      <c r="A60" t="s">
        <v>156</v>
      </c>
      <c r="B60" t="s">
        <v>127</v>
      </c>
      <c r="C60" t="s">
        <v>134</v>
      </c>
      <c r="D60">
        <v>8</v>
      </c>
      <c r="E60">
        <v>1</v>
      </c>
      <c r="F60">
        <v>0</v>
      </c>
      <c r="G60">
        <v>9</v>
      </c>
    </row>
    <row r="61" spans="1:7" x14ac:dyDescent="0.3">
      <c r="A61" t="s">
        <v>157</v>
      </c>
      <c r="B61" t="s">
        <v>128</v>
      </c>
      <c r="C61" t="s">
        <v>133</v>
      </c>
      <c r="D61">
        <v>5</v>
      </c>
      <c r="E61">
        <v>1</v>
      </c>
      <c r="F61">
        <v>0</v>
      </c>
      <c r="G61">
        <v>8</v>
      </c>
    </row>
    <row r="62" spans="1:7" x14ac:dyDescent="0.3">
      <c r="A62" t="s">
        <v>158</v>
      </c>
      <c r="B62" t="s">
        <v>128</v>
      </c>
      <c r="C62" t="s">
        <v>134</v>
      </c>
      <c r="D62">
        <v>9</v>
      </c>
      <c r="E62">
        <v>1</v>
      </c>
      <c r="F62">
        <v>0</v>
      </c>
      <c r="G62">
        <v>7</v>
      </c>
    </row>
    <row r="63" spans="1:7" x14ac:dyDescent="0.3">
      <c r="A63" t="s">
        <v>159</v>
      </c>
      <c r="B63" t="s">
        <v>129</v>
      </c>
      <c r="C63" t="s">
        <v>133</v>
      </c>
      <c r="D63">
        <v>6</v>
      </c>
      <c r="E63">
        <v>1</v>
      </c>
      <c r="F63">
        <v>0</v>
      </c>
      <c r="G63">
        <v>5</v>
      </c>
    </row>
    <row r="64" spans="1:7" x14ac:dyDescent="0.3">
      <c r="A64" t="s">
        <v>160</v>
      </c>
      <c r="B64" t="s">
        <v>129</v>
      </c>
      <c r="C64" t="s">
        <v>134</v>
      </c>
      <c r="D64">
        <v>8</v>
      </c>
      <c r="E64">
        <v>1</v>
      </c>
      <c r="F64">
        <v>0</v>
      </c>
      <c r="G64">
        <v>10</v>
      </c>
    </row>
    <row r="65" spans="1:8" x14ac:dyDescent="0.3">
      <c r="A65" t="s">
        <v>161</v>
      </c>
      <c r="B65" t="s">
        <v>130</v>
      </c>
      <c r="C65" t="s">
        <v>133</v>
      </c>
      <c r="D65">
        <v>8</v>
      </c>
      <c r="E65">
        <v>1</v>
      </c>
      <c r="F65">
        <v>0</v>
      </c>
      <c r="G65">
        <v>5</v>
      </c>
    </row>
    <row r="66" spans="1:8" x14ac:dyDescent="0.3">
      <c r="A66" t="s">
        <v>162</v>
      </c>
      <c r="B66" t="s">
        <v>130</v>
      </c>
      <c r="C66" t="s">
        <v>134</v>
      </c>
      <c r="D66">
        <v>9</v>
      </c>
      <c r="E66">
        <v>1</v>
      </c>
      <c r="F66">
        <v>0</v>
      </c>
      <c r="G66">
        <v>7</v>
      </c>
    </row>
    <row r="67" spans="1:8" x14ac:dyDescent="0.3">
      <c r="A67" t="s">
        <v>163</v>
      </c>
      <c r="B67" t="s">
        <v>131</v>
      </c>
      <c r="C67" t="s">
        <v>133</v>
      </c>
      <c r="D67">
        <v>10</v>
      </c>
      <c r="E67">
        <v>1</v>
      </c>
      <c r="F67">
        <v>0</v>
      </c>
      <c r="G67">
        <v>9</v>
      </c>
    </row>
    <row r="68" spans="1:8" x14ac:dyDescent="0.3">
      <c r="A68" t="s">
        <v>164</v>
      </c>
      <c r="B68" t="s">
        <v>131</v>
      </c>
      <c r="C68" t="s">
        <v>134</v>
      </c>
      <c r="D68">
        <v>6</v>
      </c>
      <c r="E68">
        <v>1</v>
      </c>
      <c r="F68">
        <v>0</v>
      </c>
      <c r="G68">
        <v>5</v>
      </c>
    </row>
    <row r="69" spans="1:8" x14ac:dyDescent="0.3">
      <c r="A69" t="s">
        <v>165</v>
      </c>
      <c r="B69" t="s">
        <v>132</v>
      </c>
      <c r="C69" t="s">
        <v>133</v>
      </c>
      <c r="D69">
        <v>7</v>
      </c>
      <c r="E69">
        <v>1</v>
      </c>
      <c r="F69">
        <v>0</v>
      </c>
      <c r="G69">
        <v>5</v>
      </c>
    </row>
    <row r="70" spans="1:8" x14ac:dyDescent="0.3">
      <c r="A70" t="s">
        <v>166</v>
      </c>
      <c r="B70" t="s">
        <v>132</v>
      </c>
      <c r="C70" t="s">
        <v>134</v>
      </c>
      <c r="D70">
        <v>9</v>
      </c>
      <c r="E70">
        <v>1</v>
      </c>
      <c r="F70">
        <v>0</v>
      </c>
      <c r="G70">
        <v>8</v>
      </c>
    </row>
    <row r="72" spans="1:8" x14ac:dyDescent="0.3">
      <c r="A72" s="9" t="s">
        <v>340</v>
      </c>
      <c r="B72" s="9"/>
      <c r="C72" s="9"/>
      <c r="D72" s="9"/>
      <c r="E72" s="9"/>
      <c r="F72" s="9"/>
      <c r="G72" s="9"/>
      <c r="H72" s="9"/>
    </row>
    <row r="73" spans="1:8" x14ac:dyDescent="0.3">
      <c r="A73" t="s">
        <v>14</v>
      </c>
      <c r="B73" t="s">
        <v>15</v>
      </c>
      <c r="C73" t="s">
        <v>16</v>
      </c>
      <c r="D73" t="s">
        <v>76</v>
      </c>
      <c r="E73" t="s">
        <v>3</v>
      </c>
      <c r="F73" t="s">
        <v>4</v>
      </c>
      <c r="G73" t="s">
        <v>40</v>
      </c>
      <c r="H73" t="s">
        <v>174</v>
      </c>
    </row>
    <row r="74" spans="1:8" x14ac:dyDescent="0.3">
      <c r="A74" t="s">
        <v>17</v>
      </c>
      <c r="B74">
        <v>2</v>
      </c>
      <c r="C74">
        <v>6</v>
      </c>
      <c r="D74">
        <v>64</v>
      </c>
      <c r="E74">
        <v>6000</v>
      </c>
      <c r="F74">
        <v>9</v>
      </c>
      <c r="G74">
        <v>1</v>
      </c>
      <c r="H74">
        <v>0</v>
      </c>
    </row>
    <row r="75" spans="1:8" x14ac:dyDescent="0.3">
      <c r="A75" t="s">
        <v>18</v>
      </c>
      <c r="B75">
        <v>2</v>
      </c>
      <c r="C75">
        <v>2</v>
      </c>
      <c r="D75">
        <v>48</v>
      </c>
      <c r="E75">
        <v>15000</v>
      </c>
      <c r="F75">
        <v>8</v>
      </c>
      <c r="G75">
        <v>1</v>
      </c>
      <c r="H75">
        <v>0</v>
      </c>
    </row>
    <row r="76" spans="1:8" x14ac:dyDescent="0.3">
      <c r="A76" t="s">
        <v>19</v>
      </c>
      <c r="B76">
        <v>3</v>
      </c>
      <c r="C76">
        <v>6</v>
      </c>
      <c r="D76">
        <v>48</v>
      </c>
      <c r="E76">
        <v>16000</v>
      </c>
      <c r="F76">
        <v>10</v>
      </c>
      <c r="G76">
        <v>1</v>
      </c>
      <c r="H76">
        <v>0</v>
      </c>
    </row>
    <row r="77" spans="1:8" x14ac:dyDescent="0.3">
      <c r="A77" t="s">
        <v>20</v>
      </c>
      <c r="B77">
        <v>2</v>
      </c>
      <c r="C77">
        <v>2</v>
      </c>
      <c r="D77">
        <v>128</v>
      </c>
      <c r="E77">
        <v>16000</v>
      </c>
      <c r="F77">
        <v>8</v>
      </c>
      <c r="G77">
        <v>1</v>
      </c>
      <c r="H77">
        <v>0</v>
      </c>
    </row>
    <row r="78" spans="1:8" x14ac:dyDescent="0.3">
      <c r="A78" t="s">
        <v>21</v>
      </c>
      <c r="B78">
        <v>4</v>
      </c>
      <c r="C78">
        <v>6</v>
      </c>
      <c r="D78">
        <v>112</v>
      </c>
      <c r="E78">
        <v>17000</v>
      </c>
      <c r="F78">
        <v>5</v>
      </c>
      <c r="G78">
        <v>1</v>
      </c>
      <c r="H78">
        <v>0</v>
      </c>
    </row>
    <row r="79" spans="1:8" x14ac:dyDescent="0.3">
      <c r="A79" t="s">
        <v>22</v>
      </c>
      <c r="B79">
        <v>4</v>
      </c>
      <c r="C79">
        <v>6</v>
      </c>
      <c r="D79">
        <v>112</v>
      </c>
      <c r="E79">
        <v>17000</v>
      </c>
      <c r="F79">
        <v>5</v>
      </c>
      <c r="G79">
        <v>1</v>
      </c>
      <c r="H79">
        <v>0</v>
      </c>
    </row>
    <row r="81" spans="1:5" x14ac:dyDescent="0.3">
      <c r="A81" s="9" t="s">
        <v>340</v>
      </c>
      <c r="B81" s="9"/>
      <c r="C81" s="9"/>
      <c r="D81" s="9"/>
      <c r="E81" s="9"/>
    </row>
    <row r="82" spans="1:5" x14ac:dyDescent="0.3">
      <c r="A82" t="s">
        <v>23</v>
      </c>
      <c r="B82" t="s">
        <v>24</v>
      </c>
      <c r="C82" t="s">
        <v>25</v>
      </c>
      <c r="D82" t="s">
        <v>174</v>
      </c>
      <c r="E82" t="s">
        <v>26</v>
      </c>
    </row>
    <row r="83" spans="1:5" x14ac:dyDescent="0.3">
      <c r="A83" t="s">
        <v>341</v>
      </c>
      <c r="B83" t="s">
        <v>17</v>
      </c>
      <c r="C83" t="s">
        <v>18</v>
      </c>
      <c r="D83">
        <v>0</v>
      </c>
      <c r="E83">
        <v>0.54927752196008028</v>
      </c>
    </row>
    <row r="84" spans="1:5" x14ac:dyDescent="0.3">
      <c r="A84" t="s">
        <v>342</v>
      </c>
      <c r="B84" t="s">
        <v>18</v>
      </c>
      <c r="C84" t="s">
        <v>19</v>
      </c>
      <c r="D84">
        <v>0</v>
      </c>
      <c r="E84">
        <v>0.94454306530125098</v>
      </c>
    </row>
    <row r="85" spans="1:5" x14ac:dyDescent="0.3">
      <c r="A85" t="s">
        <v>343</v>
      </c>
      <c r="B85" t="s">
        <v>18</v>
      </c>
      <c r="C85" t="s">
        <v>20</v>
      </c>
      <c r="D85">
        <v>0</v>
      </c>
      <c r="E85">
        <v>0.1341058840908288</v>
      </c>
    </row>
    <row r="86" spans="1:5" x14ac:dyDescent="0.3">
      <c r="A86" t="s">
        <v>344</v>
      </c>
      <c r="B86" t="s">
        <v>19</v>
      </c>
      <c r="C86" t="s">
        <v>21</v>
      </c>
      <c r="D86">
        <v>0</v>
      </c>
      <c r="E86">
        <v>0.8543969727159717</v>
      </c>
    </row>
    <row r="87" spans="1:5" x14ac:dyDescent="0.3">
      <c r="A87" t="s">
        <v>345</v>
      </c>
      <c r="B87" t="s">
        <v>20</v>
      </c>
      <c r="C87" t="s">
        <v>21</v>
      </c>
      <c r="D87">
        <v>0</v>
      </c>
      <c r="E87">
        <v>0.22627154879599487</v>
      </c>
    </row>
    <row r="88" spans="1:5" x14ac:dyDescent="0.3">
      <c r="A88" t="s">
        <v>346</v>
      </c>
      <c r="B88" t="s">
        <v>21</v>
      </c>
      <c r="C88" t="s">
        <v>22</v>
      </c>
      <c r="D88">
        <v>0</v>
      </c>
      <c r="E88">
        <v>0.26526193597147596</v>
      </c>
    </row>
  </sheetData>
  <mergeCells count="5">
    <mergeCell ref="A1:J1"/>
    <mergeCell ref="A16:H16"/>
    <mergeCell ref="A33:G33"/>
    <mergeCell ref="A72:H72"/>
    <mergeCell ref="A81:E8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CC77-3DF7-4A12-8DB9-40C1CE6441EC}">
  <dimension ref="A1:P88"/>
  <sheetViews>
    <sheetView topLeftCell="A61" zoomScaleNormal="100" workbookViewId="0">
      <selection activeCell="I76" sqref="I76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36.5546875" bestFit="1" customWidth="1"/>
    <col min="12" max="12" width="12.109375" customWidth="1"/>
    <col min="13" max="13" width="93.88671875" bestFit="1" customWidth="1"/>
    <col min="14" max="14" width="91.6640625" bestFit="1" customWidth="1"/>
    <col min="15" max="16" width="92.88671875" bestFit="1" customWidth="1"/>
    <col min="17" max="17" width="14.88671875" bestFit="1" customWidth="1"/>
    <col min="18" max="18" width="24.5546875" bestFit="1" customWidth="1"/>
    <col min="19" max="19" width="12.109375" bestFit="1" customWidth="1"/>
    <col min="20" max="20" width="15" bestFit="1" customWidth="1"/>
    <col min="21" max="21" width="15.5546875" bestFit="1" customWidth="1"/>
    <col min="22" max="22" width="12.44140625" bestFit="1" customWidth="1"/>
    <col min="23" max="23" width="12.6640625" bestFit="1" customWidth="1"/>
    <col min="24" max="24" width="14.33203125" bestFit="1" customWidth="1"/>
    <col min="25" max="25" width="14.6640625" bestFit="1" customWidth="1"/>
    <col min="34" max="34" width="12.5546875" bestFit="1" customWidth="1"/>
    <col min="35" max="35" width="15.5546875" bestFit="1" customWidth="1"/>
    <col min="36" max="36" width="12.6640625" bestFit="1" customWidth="1"/>
  </cols>
  <sheetData>
    <row r="1" spans="1:16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M1" s="1"/>
      <c r="N1" s="1"/>
      <c r="O1" s="1"/>
      <c r="P1" s="1"/>
    </row>
    <row r="2" spans="1:16" x14ac:dyDescent="0.3">
      <c r="A2" t="s">
        <v>0</v>
      </c>
      <c r="B2" t="s">
        <v>6</v>
      </c>
      <c r="C2" t="s">
        <v>7</v>
      </c>
      <c r="D2" t="s">
        <v>51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40</v>
      </c>
      <c r="K2" t="s">
        <v>82</v>
      </c>
    </row>
    <row r="3" spans="1:16" x14ac:dyDescent="0.3">
      <c r="A3" t="s">
        <v>109</v>
      </c>
      <c r="B3">
        <v>8</v>
      </c>
      <c r="C3">
        <v>16</v>
      </c>
      <c r="D3">
        <v>480</v>
      </c>
      <c r="E3">
        <v>21.2</v>
      </c>
      <c r="F3">
        <v>84.1</v>
      </c>
      <c r="G3">
        <v>270893.32952569402</v>
      </c>
      <c r="H3">
        <v>351.30289986111097</v>
      </c>
      <c r="I3">
        <v>0.77964363739999998</v>
      </c>
      <c r="J3">
        <v>1</v>
      </c>
      <c r="K3" t="s">
        <v>84</v>
      </c>
    </row>
    <row r="4" spans="1:16" x14ac:dyDescent="0.3">
      <c r="A4" t="s">
        <v>110</v>
      </c>
      <c r="B4">
        <v>8</v>
      </c>
      <c r="C4">
        <v>32</v>
      </c>
      <c r="D4">
        <v>480</v>
      </c>
      <c r="E4">
        <v>23.3</v>
      </c>
      <c r="F4">
        <v>85.5</v>
      </c>
      <c r="G4">
        <v>273142.42211874999</v>
      </c>
      <c r="H4">
        <v>296.213206527777</v>
      </c>
      <c r="I4">
        <v>0.77964363739999998</v>
      </c>
      <c r="J4">
        <v>1</v>
      </c>
      <c r="K4" t="s">
        <v>84</v>
      </c>
    </row>
    <row r="5" spans="1:16" x14ac:dyDescent="0.3">
      <c r="A5" t="s">
        <v>111</v>
      </c>
      <c r="B5">
        <v>16</v>
      </c>
      <c r="C5">
        <v>64</v>
      </c>
      <c r="D5">
        <v>500</v>
      </c>
      <c r="E5">
        <v>43.5</v>
      </c>
      <c r="F5">
        <v>112</v>
      </c>
      <c r="G5">
        <v>236938.82626902699</v>
      </c>
      <c r="H5">
        <v>329.45861222222197</v>
      </c>
      <c r="I5">
        <v>0.77964363739999998</v>
      </c>
      <c r="J5">
        <v>1</v>
      </c>
      <c r="K5" t="s">
        <v>84</v>
      </c>
    </row>
    <row r="6" spans="1:16" x14ac:dyDescent="0.3">
      <c r="A6" t="s">
        <v>112</v>
      </c>
      <c r="B6">
        <v>8</v>
      </c>
      <c r="C6">
        <v>64</v>
      </c>
      <c r="D6">
        <v>500</v>
      </c>
      <c r="E6">
        <v>42.8</v>
      </c>
      <c r="F6">
        <v>78.2</v>
      </c>
      <c r="G6">
        <v>346840.72890194401</v>
      </c>
      <c r="H6">
        <v>415.28071277777701</v>
      </c>
      <c r="I6">
        <v>0.77964363739999998</v>
      </c>
      <c r="J6">
        <v>1</v>
      </c>
      <c r="K6" t="s">
        <v>84</v>
      </c>
    </row>
    <row r="7" spans="1:16" x14ac:dyDescent="0.3">
      <c r="A7" t="s">
        <v>113</v>
      </c>
      <c r="B7">
        <v>288</v>
      </c>
      <c r="C7">
        <v>512</v>
      </c>
      <c r="D7">
        <v>480</v>
      </c>
      <c r="E7">
        <v>197</v>
      </c>
      <c r="F7">
        <v>831</v>
      </c>
      <c r="G7">
        <v>274564.70323291601</v>
      </c>
      <c r="H7">
        <v>346.37302111111097</v>
      </c>
      <c r="I7">
        <v>0.84175857654999997</v>
      </c>
      <c r="J7">
        <v>10</v>
      </c>
      <c r="K7" t="s">
        <v>83</v>
      </c>
    </row>
    <row r="8" spans="1:16" x14ac:dyDescent="0.3">
      <c r="A8" t="s">
        <v>114</v>
      </c>
      <c r="B8">
        <v>144</v>
      </c>
      <c r="C8">
        <v>256</v>
      </c>
      <c r="D8">
        <v>960</v>
      </c>
      <c r="E8">
        <v>106</v>
      </c>
      <c r="F8">
        <v>427</v>
      </c>
      <c r="G8">
        <v>283446.02001430502</v>
      </c>
      <c r="H8">
        <v>376.249474166666</v>
      </c>
      <c r="I8">
        <v>0.84175857654999997</v>
      </c>
      <c r="J8">
        <v>10</v>
      </c>
      <c r="K8" t="s">
        <v>83</v>
      </c>
    </row>
    <row r="9" spans="1:16" x14ac:dyDescent="0.3">
      <c r="A9" t="s">
        <v>115</v>
      </c>
      <c r="B9">
        <v>144</v>
      </c>
      <c r="C9">
        <v>256</v>
      </c>
      <c r="D9">
        <v>960</v>
      </c>
      <c r="E9">
        <v>101</v>
      </c>
      <c r="F9">
        <v>433</v>
      </c>
      <c r="G9">
        <v>307838.86090611102</v>
      </c>
      <c r="H9">
        <v>329.69358791666599</v>
      </c>
      <c r="I9">
        <v>0.84175857654999997</v>
      </c>
      <c r="J9">
        <v>10</v>
      </c>
      <c r="K9" t="s">
        <v>83</v>
      </c>
    </row>
    <row r="10" spans="1:16" x14ac:dyDescent="0.3">
      <c r="A10" t="s">
        <v>116</v>
      </c>
      <c r="B10">
        <v>288</v>
      </c>
      <c r="C10">
        <v>512</v>
      </c>
      <c r="D10">
        <v>6400</v>
      </c>
      <c r="E10">
        <v>236</v>
      </c>
      <c r="F10">
        <v>906</v>
      </c>
      <c r="G10">
        <v>283272.33636847202</v>
      </c>
      <c r="H10">
        <v>417.43002111111099</v>
      </c>
      <c r="I10">
        <v>0.84175857654999997</v>
      </c>
      <c r="J10">
        <v>10</v>
      </c>
      <c r="K10" t="s">
        <v>83</v>
      </c>
    </row>
    <row r="11" spans="1:16" x14ac:dyDescent="0.3">
      <c r="A11" t="s">
        <v>117</v>
      </c>
      <c r="B11">
        <v>144</v>
      </c>
      <c r="C11">
        <v>480</v>
      </c>
      <c r="D11">
        <v>7680</v>
      </c>
      <c r="E11">
        <v>298</v>
      </c>
      <c r="F11">
        <v>619</v>
      </c>
      <c r="G11">
        <v>270812.89105097199</v>
      </c>
      <c r="H11">
        <v>308.29083541666603</v>
      </c>
      <c r="I11">
        <v>0.84175857654999997</v>
      </c>
      <c r="J11">
        <v>10</v>
      </c>
      <c r="K11" t="s">
        <v>83</v>
      </c>
    </row>
    <row r="12" spans="1:16" x14ac:dyDescent="0.3">
      <c r="A12" t="s">
        <v>118</v>
      </c>
      <c r="B12">
        <v>128</v>
      </c>
      <c r="C12">
        <v>256</v>
      </c>
      <c r="D12">
        <v>512</v>
      </c>
      <c r="E12">
        <v>166</v>
      </c>
      <c r="F12">
        <v>783</v>
      </c>
      <c r="G12">
        <v>272458.17995069397</v>
      </c>
      <c r="H12">
        <v>322.50829638888803</v>
      </c>
      <c r="I12">
        <v>0.84175857654999997</v>
      </c>
      <c r="J12">
        <v>10</v>
      </c>
      <c r="K12" t="s">
        <v>83</v>
      </c>
    </row>
    <row r="13" spans="1:16" x14ac:dyDescent="0.3">
      <c r="A13" t="s">
        <v>119</v>
      </c>
      <c r="B13">
        <v>64</v>
      </c>
      <c r="C13">
        <v>256</v>
      </c>
      <c r="D13">
        <v>960</v>
      </c>
      <c r="E13">
        <v>125</v>
      </c>
      <c r="F13">
        <v>602</v>
      </c>
      <c r="G13">
        <v>219556.20104708301</v>
      </c>
      <c r="H13">
        <v>425.79790694444398</v>
      </c>
      <c r="I13">
        <v>0.84175857654999997</v>
      </c>
      <c r="J13">
        <v>10</v>
      </c>
      <c r="K13" t="s">
        <v>83</v>
      </c>
    </row>
    <row r="14" spans="1:16" x14ac:dyDescent="0.3">
      <c r="A14" t="s">
        <v>120</v>
      </c>
      <c r="B14">
        <v>128</v>
      </c>
      <c r="C14">
        <v>512</v>
      </c>
      <c r="D14">
        <v>240</v>
      </c>
      <c r="E14">
        <v>171</v>
      </c>
      <c r="F14">
        <v>930</v>
      </c>
      <c r="G14">
        <v>312414.29918874998</v>
      </c>
      <c r="H14">
        <v>403.70212805555502</v>
      </c>
      <c r="I14">
        <v>0.84175857654999997</v>
      </c>
      <c r="J14">
        <v>10</v>
      </c>
      <c r="K14" t="s">
        <v>83</v>
      </c>
    </row>
    <row r="16" spans="1:16" x14ac:dyDescent="0.3">
      <c r="A16" s="9" t="s">
        <v>85</v>
      </c>
      <c r="B16" s="9"/>
      <c r="C16" s="9"/>
      <c r="D16" s="9"/>
      <c r="E16" s="9"/>
      <c r="F16" s="9"/>
      <c r="G16" s="9"/>
      <c r="H16" s="9"/>
    </row>
    <row r="17" spans="1:11" x14ac:dyDescent="0.3">
      <c r="A17" t="s">
        <v>86</v>
      </c>
      <c r="B17" t="s">
        <v>12</v>
      </c>
      <c r="C17" t="s">
        <v>107</v>
      </c>
      <c r="D17" t="s">
        <v>79</v>
      </c>
      <c r="E17" t="s">
        <v>3</v>
      </c>
      <c r="F17" t="s">
        <v>4</v>
      </c>
      <c r="G17" t="s">
        <v>5</v>
      </c>
      <c r="H17" t="s">
        <v>40</v>
      </c>
      <c r="I17" t="s">
        <v>88</v>
      </c>
      <c r="J17" t="s">
        <v>91</v>
      </c>
      <c r="K17" t="s">
        <v>94</v>
      </c>
    </row>
    <row r="18" spans="1:11" x14ac:dyDescent="0.3">
      <c r="A18" t="s">
        <v>121</v>
      </c>
      <c r="B18">
        <v>7</v>
      </c>
      <c r="C18">
        <v>110</v>
      </c>
      <c r="D18">
        <v>7</v>
      </c>
      <c r="E18">
        <v>300000</v>
      </c>
      <c r="F18">
        <v>431.44804529999999</v>
      </c>
      <c r="G18">
        <v>0.77964363739999998</v>
      </c>
      <c r="H18">
        <v>1</v>
      </c>
      <c r="I18" t="s">
        <v>89</v>
      </c>
      <c r="J18" t="s">
        <v>92</v>
      </c>
      <c r="K18" t="s">
        <v>93</v>
      </c>
    </row>
    <row r="19" spans="1:11" x14ac:dyDescent="0.3">
      <c r="A19" t="s">
        <v>122</v>
      </c>
      <c r="B19">
        <v>8</v>
      </c>
      <c r="C19">
        <v>110</v>
      </c>
      <c r="D19">
        <v>12</v>
      </c>
      <c r="E19">
        <v>300000</v>
      </c>
      <c r="F19">
        <v>367.09358109999999</v>
      </c>
      <c r="G19">
        <v>0.77964363739999998</v>
      </c>
      <c r="H19">
        <v>1</v>
      </c>
      <c r="I19" t="s">
        <v>89</v>
      </c>
      <c r="J19" t="s">
        <v>92</v>
      </c>
      <c r="K19" t="s">
        <v>93</v>
      </c>
    </row>
    <row r="20" spans="1:11" x14ac:dyDescent="0.3">
      <c r="A20" t="s">
        <v>123</v>
      </c>
      <c r="B20">
        <v>9</v>
      </c>
      <c r="C20">
        <v>110</v>
      </c>
      <c r="D20">
        <v>14</v>
      </c>
      <c r="E20">
        <v>300000</v>
      </c>
      <c r="F20">
        <v>334.08611810000002</v>
      </c>
      <c r="G20">
        <v>0.84175857654999997</v>
      </c>
      <c r="H20">
        <v>1</v>
      </c>
      <c r="I20" t="s">
        <v>90</v>
      </c>
      <c r="J20" t="s">
        <v>92</v>
      </c>
      <c r="K20" t="s">
        <v>93</v>
      </c>
    </row>
    <row r="21" spans="1:11" x14ac:dyDescent="0.3">
      <c r="A21" t="s">
        <v>124</v>
      </c>
      <c r="B21">
        <v>10</v>
      </c>
      <c r="C21">
        <v>110</v>
      </c>
      <c r="D21">
        <v>13</v>
      </c>
      <c r="E21">
        <v>300000</v>
      </c>
      <c r="F21">
        <v>303.0515729</v>
      </c>
      <c r="G21">
        <v>0.84175857654999997</v>
      </c>
      <c r="H21">
        <v>1</v>
      </c>
      <c r="I21" t="s">
        <v>90</v>
      </c>
      <c r="J21" t="s">
        <v>92</v>
      </c>
      <c r="K21" t="s">
        <v>93</v>
      </c>
    </row>
    <row r="22" spans="1:11" x14ac:dyDescent="0.3">
      <c r="A22" t="s">
        <v>125</v>
      </c>
      <c r="B22">
        <v>7</v>
      </c>
      <c r="C22">
        <v>90</v>
      </c>
      <c r="D22">
        <v>10</v>
      </c>
      <c r="E22">
        <v>212820</v>
      </c>
      <c r="F22">
        <v>326.83583194444401</v>
      </c>
      <c r="G22">
        <v>0.84175857654999997</v>
      </c>
      <c r="H22">
        <v>1</v>
      </c>
      <c r="I22" t="s">
        <v>95</v>
      </c>
      <c r="J22" t="s">
        <v>99</v>
      </c>
      <c r="K22" t="s">
        <v>100</v>
      </c>
    </row>
    <row r="23" spans="1:11" x14ac:dyDescent="0.3">
      <c r="A23" t="s">
        <v>126</v>
      </c>
      <c r="B23">
        <v>6</v>
      </c>
      <c r="C23">
        <v>90</v>
      </c>
      <c r="D23">
        <v>13</v>
      </c>
      <c r="E23">
        <v>307200</v>
      </c>
      <c r="F23">
        <v>274.700754166666</v>
      </c>
      <c r="G23">
        <v>0.84175857654999997</v>
      </c>
      <c r="H23">
        <v>1</v>
      </c>
      <c r="I23" t="s">
        <v>96</v>
      </c>
      <c r="J23" t="s">
        <v>99</v>
      </c>
      <c r="K23" t="s">
        <v>100</v>
      </c>
    </row>
    <row r="24" spans="1:11" x14ac:dyDescent="0.3">
      <c r="A24" t="s">
        <v>127</v>
      </c>
      <c r="B24">
        <v>6</v>
      </c>
      <c r="C24">
        <v>90</v>
      </c>
      <c r="D24">
        <v>15</v>
      </c>
      <c r="E24">
        <v>316960</v>
      </c>
      <c r="F24">
        <v>374.92509472222201</v>
      </c>
      <c r="G24">
        <v>0.77964363739999998</v>
      </c>
      <c r="H24">
        <v>10</v>
      </c>
      <c r="I24" t="s">
        <v>97</v>
      </c>
      <c r="J24" t="s">
        <v>99</v>
      </c>
      <c r="K24" t="s">
        <v>100</v>
      </c>
    </row>
    <row r="25" spans="1:11" x14ac:dyDescent="0.3">
      <c r="A25" t="s">
        <v>128</v>
      </c>
      <c r="B25">
        <v>6</v>
      </c>
      <c r="C25">
        <v>90</v>
      </c>
      <c r="D25">
        <v>6</v>
      </c>
      <c r="E25">
        <v>336780</v>
      </c>
      <c r="F25">
        <v>328.28583083333302</v>
      </c>
      <c r="G25">
        <v>0.77964363739999998</v>
      </c>
      <c r="H25">
        <v>10</v>
      </c>
      <c r="I25" t="s">
        <v>98</v>
      </c>
      <c r="J25" t="s">
        <v>99</v>
      </c>
      <c r="K25" t="s">
        <v>100</v>
      </c>
    </row>
    <row r="26" spans="1:11" x14ac:dyDescent="0.3">
      <c r="A26" t="s">
        <v>129</v>
      </c>
      <c r="B26">
        <v>6</v>
      </c>
      <c r="C26">
        <v>110</v>
      </c>
      <c r="D26">
        <v>15</v>
      </c>
      <c r="E26">
        <v>300000</v>
      </c>
      <c r="F26">
        <v>326.97055041666601</v>
      </c>
      <c r="G26">
        <v>0.84175857654999997</v>
      </c>
      <c r="H26">
        <v>10</v>
      </c>
      <c r="I26" t="s">
        <v>89</v>
      </c>
      <c r="J26" t="s">
        <v>92</v>
      </c>
      <c r="K26" t="s">
        <v>93</v>
      </c>
    </row>
    <row r="27" spans="1:11" x14ac:dyDescent="0.3">
      <c r="A27" t="s">
        <v>130</v>
      </c>
      <c r="B27">
        <v>9</v>
      </c>
      <c r="C27">
        <v>110</v>
      </c>
      <c r="D27">
        <v>12</v>
      </c>
      <c r="E27">
        <v>300000</v>
      </c>
      <c r="F27">
        <v>315.78785388888798</v>
      </c>
      <c r="G27">
        <v>0.84175857654999997</v>
      </c>
      <c r="H27">
        <v>10</v>
      </c>
      <c r="I27" t="s">
        <v>89</v>
      </c>
      <c r="J27" t="s">
        <v>92</v>
      </c>
      <c r="K27" t="s">
        <v>93</v>
      </c>
    </row>
    <row r="28" spans="1:11" x14ac:dyDescent="0.3">
      <c r="A28" t="s">
        <v>131</v>
      </c>
      <c r="B28">
        <v>8</v>
      </c>
      <c r="C28">
        <v>90</v>
      </c>
      <c r="D28">
        <v>14</v>
      </c>
      <c r="E28">
        <v>276430</v>
      </c>
      <c r="F28">
        <v>316.42820940000001</v>
      </c>
      <c r="G28">
        <v>0.84175857654999997</v>
      </c>
      <c r="H28">
        <v>10</v>
      </c>
      <c r="I28" t="s">
        <v>101</v>
      </c>
      <c r="J28" t="s">
        <v>99</v>
      </c>
      <c r="K28" t="s">
        <v>100</v>
      </c>
    </row>
    <row r="29" spans="1:11" x14ac:dyDescent="0.3">
      <c r="A29" t="s">
        <v>132</v>
      </c>
      <c r="B29">
        <v>5</v>
      </c>
      <c r="C29">
        <v>90</v>
      </c>
      <c r="D29">
        <v>10</v>
      </c>
      <c r="E29">
        <v>230770</v>
      </c>
      <c r="F29">
        <v>340.05797419999999</v>
      </c>
      <c r="G29">
        <v>0.84175857654999997</v>
      </c>
      <c r="H29">
        <v>10</v>
      </c>
      <c r="I29" t="s">
        <v>102</v>
      </c>
      <c r="J29" t="s">
        <v>99</v>
      </c>
      <c r="K29" t="s">
        <v>100</v>
      </c>
    </row>
    <row r="30" spans="1:11" x14ac:dyDescent="0.3">
      <c r="A30" t="s">
        <v>133</v>
      </c>
      <c r="B30">
        <v>6</v>
      </c>
      <c r="C30">
        <v>115</v>
      </c>
      <c r="D30">
        <v>12</v>
      </c>
      <c r="E30">
        <v>185420</v>
      </c>
      <c r="F30">
        <v>321.46267222222201</v>
      </c>
      <c r="G30">
        <v>0.84175857654999997</v>
      </c>
      <c r="H30">
        <v>100</v>
      </c>
      <c r="I30" t="s">
        <v>103</v>
      </c>
      <c r="J30" t="s">
        <v>105</v>
      </c>
      <c r="K30" t="s">
        <v>106</v>
      </c>
    </row>
    <row r="31" spans="1:11" x14ac:dyDescent="0.3">
      <c r="A31" t="s">
        <v>134</v>
      </c>
      <c r="B31">
        <v>10</v>
      </c>
      <c r="C31">
        <v>115</v>
      </c>
      <c r="D31">
        <v>14</v>
      </c>
      <c r="E31">
        <v>206480</v>
      </c>
      <c r="F31">
        <v>294.69150291666602</v>
      </c>
      <c r="G31">
        <v>0.84175857654999997</v>
      </c>
      <c r="H31">
        <v>100</v>
      </c>
      <c r="I31" t="s">
        <v>104</v>
      </c>
      <c r="J31" t="s">
        <v>105</v>
      </c>
      <c r="K31" t="s">
        <v>106</v>
      </c>
    </row>
    <row r="33" spans="1:7" x14ac:dyDescent="0.3">
      <c r="A33" s="9" t="s">
        <v>8</v>
      </c>
      <c r="B33" s="9"/>
      <c r="C33" s="9"/>
      <c r="D33" s="9"/>
      <c r="E33" s="9"/>
      <c r="F33" s="9"/>
      <c r="G33" s="9"/>
    </row>
    <row r="34" spans="1:7" x14ac:dyDescent="0.3">
      <c r="A34" t="s">
        <v>9</v>
      </c>
      <c r="B34" t="s">
        <v>10</v>
      </c>
      <c r="C34" t="s">
        <v>11</v>
      </c>
      <c r="D34" t="s">
        <v>12</v>
      </c>
      <c r="E34" t="s">
        <v>3</v>
      </c>
      <c r="F34" t="s">
        <v>4</v>
      </c>
      <c r="G34" t="s">
        <v>39</v>
      </c>
    </row>
    <row r="35" spans="1:7" x14ac:dyDescent="0.3">
      <c r="A35" t="s">
        <v>27</v>
      </c>
      <c r="B35" t="s">
        <v>109</v>
      </c>
      <c r="C35" t="s">
        <v>121</v>
      </c>
      <c r="D35">
        <v>7</v>
      </c>
      <c r="E35">
        <v>1</v>
      </c>
      <c r="F35">
        <v>0</v>
      </c>
      <c r="G35">
        <v>0.58397231975243369</v>
      </c>
    </row>
    <row r="36" spans="1:7" x14ac:dyDescent="0.3">
      <c r="A36" t="s">
        <v>28</v>
      </c>
      <c r="B36" t="s">
        <v>110</v>
      </c>
      <c r="C36" t="s">
        <v>121</v>
      </c>
      <c r="D36">
        <v>6</v>
      </c>
      <c r="E36">
        <v>1</v>
      </c>
      <c r="F36">
        <v>0</v>
      </c>
      <c r="G36">
        <v>0.12392399908656371</v>
      </c>
    </row>
    <row r="37" spans="1:7" x14ac:dyDescent="0.3">
      <c r="A37" t="s">
        <v>29</v>
      </c>
      <c r="B37" t="s">
        <v>111</v>
      </c>
      <c r="C37" t="s">
        <v>122</v>
      </c>
      <c r="D37">
        <v>7</v>
      </c>
      <c r="E37">
        <v>1</v>
      </c>
      <c r="F37">
        <v>0</v>
      </c>
      <c r="G37">
        <v>0.65384681180161219</v>
      </c>
    </row>
    <row r="38" spans="1:7" x14ac:dyDescent="0.3">
      <c r="A38" t="s">
        <v>30</v>
      </c>
      <c r="B38" t="s">
        <v>112</v>
      </c>
      <c r="C38" t="s">
        <v>122</v>
      </c>
      <c r="D38">
        <v>7</v>
      </c>
      <c r="E38">
        <v>1</v>
      </c>
      <c r="F38">
        <v>0</v>
      </c>
      <c r="G38">
        <v>0.72593849310087122</v>
      </c>
    </row>
    <row r="39" spans="1:7" x14ac:dyDescent="0.3">
      <c r="A39" t="s">
        <v>31</v>
      </c>
      <c r="B39" t="s">
        <v>113</v>
      </c>
      <c r="C39" t="s">
        <v>123</v>
      </c>
      <c r="D39">
        <v>7</v>
      </c>
      <c r="E39">
        <v>1</v>
      </c>
      <c r="F39">
        <v>0</v>
      </c>
      <c r="G39">
        <v>0.32655657189422693</v>
      </c>
    </row>
    <row r="40" spans="1:7" x14ac:dyDescent="0.3">
      <c r="A40" t="s">
        <v>32</v>
      </c>
      <c r="B40" t="s">
        <v>114</v>
      </c>
      <c r="C40" t="s">
        <v>123</v>
      </c>
      <c r="D40">
        <v>6</v>
      </c>
      <c r="E40">
        <v>1</v>
      </c>
      <c r="F40">
        <v>0</v>
      </c>
      <c r="G40">
        <v>0.68536699827703595</v>
      </c>
    </row>
    <row r="41" spans="1:7" x14ac:dyDescent="0.3">
      <c r="A41" t="s">
        <v>33</v>
      </c>
      <c r="B41" t="s">
        <v>115</v>
      </c>
      <c r="C41" t="s">
        <v>124</v>
      </c>
      <c r="D41">
        <v>8</v>
      </c>
      <c r="E41">
        <v>1</v>
      </c>
      <c r="F41">
        <v>0</v>
      </c>
      <c r="G41">
        <v>0.78648242565253534</v>
      </c>
    </row>
    <row r="42" spans="1:7" x14ac:dyDescent="0.3">
      <c r="A42" t="s">
        <v>34</v>
      </c>
      <c r="B42" t="s">
        <v>116</v>
      </c>
      <c r="C42" t="s">
        <v>124</v>
      </c>
      <c r="D42">
        <v>9</v>
      </c>
      <c r="E42">
        <v>1</v>
      </c>
      <c r="F42">
        <v>0</v>
      </c>
      <c r="G42">
        <v>0.99177351395951518</v>
      </c>
    </row>
    <row r="43" spans="1:7" x14ac:dyDescent="0.3">
      <c r="A43" t="s">
        <v>139</v>
      </c>
      <c r="B43" t="s">
        <v>117</v>
      </c>
      <c r="C43" t="s">
        <v>125</v>
      </c>
      <c r="D43">
        <v>6</v>
      </c>
      <c r="E43">
        <v>1</v>
      </c>
      <c r="F43">
        <v>0</v>
      </c>
      <c r="G43">
        <v>0.33902008691994878</v>
      </c>
    </row>
    <row r="44" spans="1:7" x14ac:dyDescent="0.3">
      <c r="A44" t="s">
        <v>140</v>
      </c>
      <c r="B44" t="s">
        <v>118</v>
      </c>
      <c r="C44" t="s">
        <v>125</v>
      </c>
      <c r="D44">
        <v>10</v>
      </c>
      <c r="E44">
        <v>1</v>
      </c>
      <c r="F44">
        <v>0</v>
      </c>
      <c r="G44">
        <v>0.21443282330431812</v>
      </c>
    </row>
    <row r="45" spans="1:7" x14ac:dyDescent="0.3">
      <c r="A45" t="s">
        <v>141</v>
      </c>
      <c r="B45" t="s">
        <v>119</v>
      </c>
      <c r="C45" t="s">
        <v>126</v>
      </c>
      <c r="D45">
        <v>8</v>
      </c>
      <c r="E45">
        <v>1</v>
      </c>
      <c r="F45">
        <v>0</v>
      </c>
      <c r="G45">
        <v>0.93906456448063402</v>
      </c>
    </row>
    <row r="46" spans="1:7" x14ac:dyDescent="0.3">
      <c r="A46" t="s">
        <v>142</v>
      </c>
      <c r="B46" t="s">
        <v>120</v>
      </c>
      <c r="C46" t="s">
        <v>126</v>
      </c>
      <c r="D46">
        <v>6</v>
      </c>
      <c r="E46">
        <v>1</v>
      </c>
      <c r="F46">
        <v>0</v>
      </c>
      <c r="G46">
        <v>0.73611775331292462</v>
      </c>
    </row>
    <row r="47" spans="1:7" x14ac:dyDescent="0.3">
      <c r="A47" t="s">
        <v>143</v>
      </c>
      <c r="B47" t="s">
        <v>121</v>
      </c>
      <c r="C47" t="s">
        <v>127</v>
      </c>
      <c r="D47">
        <v>9</v>
      </c>
      <c r="E47">
        <v>1</v>
      </c>
      <c r="F47">
        <v>0</v>
      </c>
      <c r="G47">
        <v>1</v>
      </c>
    </row>
    <row r="48" spans="1:7" x14ac:dyDescent="0.3">
      <c r="A48" t="s">
        <v>144</v>
      </c>
      <c r="B48" t="s">
        <v>121</v>
      </c>
      <c r="C48" t="s">
        <v>128</v>
      </c>
      <c r="D48">
        <v>6</v>
      </c>
      <c r="E48">
        <v>1</v>
      </c>
      <c r="F48">
        <v>0</v>
      </c>
      <c r="G48">
        <v>1</v>
      </c>
    </row>
    <row r="49" spans="1:7" x14ac:dyDescent="0.3">
      <c r="A49" t="s">
        <v>145</v>
      </c>
      <c r="B49" t="s">
        <v>122</v>
      </c>
      <c r="C49" t="s">
        <v>127</v>
      </c>
      <c r="D49">
        <v>8</v>
      </c>
      <c r="E49">
        <v>1</v>
      </c>
      <c r="F49">
        <v>0</v>
      </c>
      <c r="G49">
        <v>2</v>
      </c>
    </row>
    <row r="50" spans="1:7" x14ac:dyDescent="0.3">
      <c r="A50" t="s">
        <v>146</v>
      </c>
      <c r="B50" t="s">
        <v>122</v>
      </c>
      <c r="C50" t="s">
        <v>128</v>
      </c>
      <c r="D50">
        <v>5</v>
      </c>
      <c r="E50">
        <v>1</v>
      </c>
      <c r="F50">
        <v>0</v>
      </c>
      <c r="G50">
        <v>2</v>
      </c>
    </row>
    <row r="51" spans="1:7" x14ac:dyDescent="0.3">
      <c r="A51" t="s">
        <v>147</v>
      </c>
      <c r="B51" t="s">
        <v>123</v>
      </c>
      <c r="C51" t="s">
        <v>129</v>
      </c>
      <c r="D51">
        <v>6</v>
      </c>
      <c r="E51">
        <v>1</v>
      </c>
      <c r="F51">
        <v>0</v>
      </c>
      <c r="G51">
        <v>2</v>
      </c>
    </row>
    <row r="52" spans="1:7" x14ac:dyDescent="0.3">
      <c r="A52" t="s">
        <v>148</v>
      </c>
      <c r="B52" t="s">
        <v>123</v>
      </c>
      <c r="C52" t="s">
        <v>130</v>
      </c>
      <c r="D52">
        <v>7</v>
      </c>
      <c r="E52">
        <v>1</v>
      </c>
      <c r="F52">
        <v>0</v>
      </c>
      <c r="G52">
        <v>1</v>
      </c>
    </row>
    <row r="53" spans="1:7" x14ac:dyDescent="0.3">
      <c r="A53" t="s">
        <v>149</v>
      </c>
      <c r="B53" t="s">
        <v>124</v>
      </c>
      <c r="C53" t="s">
        <v>129</v>
      </c>
      <c r="D53">
        <v>5</v>
      </c>
      <c r="E53">
        <v>1</v>
      </c>
      <c r="F53">
        <v>0</v>
      </c>
      <c r="G53">
        <v>2</v>
      </c>
    </row>
    <row r="54" spans="1:7" x14ac:dyDescent="0.3">
      <c r="A54" t="s">
        <v>150</v>
      </c>
      <c r="B54" t="s">
        <v>124</v>
      </c>
      <c r="C54" t="s">
        <v>130</v>
      </c>
      <c r="D54">
        <v>8</v>
      </c>
      <c r="E54">
        <v>1</v>
      </c>
      <c r="F54">
        <v>0</v>
      </c>
      <c r="G54">
        <v>1</v>
      </c>
    </row>
    <row r="55" spans="1:7" x14ac:dyDescent="0.3">
      <c r="A55" t="s">
        <v>151</v>
      </c>
      <c r="B55" t="s">
        <v>125</v>
      </c>
      <c r="C55" t="s">
        <v>131</v>
      </c>
      <c r="D55">
        <v>6</v>
      </c>
      <c r="E55">
        <v>1</v>
      </c>
      <c r="F55">
        <v>0</v>
      </c>
      <c r="G55">
        <v>1</v>
      </c>
    </row>
    <row r="56" spans="1:7" x14ac:dyDescent="0.3">
      <c r="A56" t="s">
        <v>152</v>
      </c>
      <c r="B56" t="s">
        <v>125</v>
      </c>
      <c r="C56" t="s">
        <v>132</v>
      </c>
      <c r="D56">
        <v>7</v>
      </c>
      <c r="E56">
        <v>1</v>
      </c>
      <c r="F56">
        <v>0</v>
      </c>
      <c r="G56">
        <v>1</v>
      </c>
    </row>
    <row r="57" spans="1:7" x14ac:dyDescent="0.3">
      <c r="A57" t="s">
        <v>153</v>
      </c>
      <c r="B57" t="s">
        <v>126</v>
      </c>
      <c r="C57" t="s">
        <v>131</v>
      </c>
      <c r="D57">
        <v>5</v>
      </c>
      <c r="E57">
        <v>1</v>
      </c>
      <c r="F57">
        <v>0</v>
      </c>
      <c r="G57">
        <v>2</v>
      </c>
    </row>
    <row r="58" spans="1:7" x14ac:dyDescent="0.3">
      <c r="A58" t="s">
        <v>154</v>
      </c>
      <c r="B58" t="s">
        <v>126</v>
      </c>
      <c r="C58" t="s">
        <v>132</v>
      </c>
      <c r="D58">
        <v>6</v>
      </c>
      <c r="E58">
        <v>1</v>
      </c>
      <c r="F58">
        <v>0</v>
      </c>
      <c r="G58">
        <v>2</v>
      </c>
    </row>
    <row r="59" spans="1:7" x14ac:dyDescent="0.3">
      <c r="A59" t="s">
        <v>155</v>
      </c>
      <c r="B59" t="s">
        <v>127</v>
      </c>
      <c r="C59" t="s">
        <v>133</v>
      </c>
      <c r="D59">
        <v>8</v>
      </c>
      <c r="E59">
        <v>1</v>
      </c>
      <c r="F59">
        <v>0</v>
      </c>
      <c r="G59">
        <v>4</v>
      </c>
    </row>
    <row r="60" spans="1:7" x14ac:dyDescent="0.3">
      <c r="A60" t="s">
        <v>156</v>
      </c>
      <c r="B60" t="s">
        <v>127</v>
      </c>
      <c r="C60" t="s">
        <v>134</v>
      </c>
      <c r="D60">
        <v>8</v>
      </c>
      <c r="E60">
        <v>1</v>
      </c>
      <c r="F60">
        <v>0</v>
      </c>
      <c r="G60">
        <v>9</v>
      </c>
    </row>
    <row r="61" spans="1:7" x14ac:dyDescent="0.3">
      <c r="A61" t="s">
        <v>157</v>
      </c>
      <c r="B61" t="s">
        <v>128</v>
      </c>
      <c r="C61" t="s">
        <v>133</v>
      </c>
      <c r="D61">
        <v>5</v>
      </c>
      <c r="E61">
        <v>1</v>
      </c>
      <c r="F61">
        <v>0</v>
      </c>
      <c r="G61">
        <v>8</v>
      </c>
    </row>
    <row r="62" spans="1:7" x14ac:dyDescent="0.3">
      <c r="A62" t="s">
        <v>158</v>
      </c>
      <c r="B62" t="s">
        <v>128</v>
      </c>
      <c r="C62" t="s">
        <v>134</v>
      </c>
      <c r="D62">
        <v>9</v>
      </c>
      <c r="E62">
        <v>1</v>
      </c>
      <c r="F62">
        <v>0</v>
      </c>
      <c r="G62">
        <v>7</v>
      </c>
    </row>
    <row r="63" spans="1:7" x14ac:dyDescent="0.3">
      <c r="A63" t="s">
        <v>159</v>
      </c>
      <c r="B63" t="s">
        <v>129</v>
      </c>
      <c r="C63" t="s">
        <v>133</v>
      </c>
      <c r="D63">
        <v>6</v>
      </c>
      <c r="E63">
        <v>1</v>
      </c>
      <c r="F63">
        <v>0</v>
      </c>
      <c r="G63">
        <v>5</v>
      </c>
    </row>
    <row r="64" spans="1:7" x14ac:dyDescent="0.3">
      <c r="A64" t="s">
        <v>160</v>
      </c>
      <c r="B64" t="s">
        <v>129</v>
      </c>
      <c r="C64" t="s">
        <v>134</v>
      </c>
      <c r="D64">
        <v>8</v>
      </c>
      <c r="E64">
        <v>1</v>
      </c>
      <c r="F64">
        <v>0</v>
      </c>
      <c r="G64">
        <v>10</v>
      </c>
    </row>
    <row r="65" spans="1:8" x14ac:dyDescent="0.3">
      <c r="A65" t="s">
        <v>161</v>
      </c>
      <c r="B65" t="s">
        <v>130</v>
      </c>
      <c r="C65" t="s">
        <v>133</v>
      </c>
      <c r="D65">
        <v>8</v>
      </c>
      <c r="E65">
        <v>1</v>
      </c>
      <c r="F65">
        <v>0</v>
      </c>
      <c r="G65">
        <v>5</v>
      </c>
    </row>
    <row r="66" spans="1:8" x14ac:dyDescent="0.3">
      <c r="A66" t="s">
        <v>162</v>
      </c>
      <c r="B66" t="s">
        <v>130</v>
      </c>
      <c r="C66" t="s">
        <v>134</v>
      </c>
      <c r="D66">
        <v>9</v>
      </c>
      <c r="E66">
        <v>1</v>
      </c>
      <c r="F66">
        <v>0</v>
      </c>
      <c r="G66">
        <v>7</v>
      </c>
    </row>
    <row r="67" spans="1:8" x14ac:dyDescent="0.3">
      <c r="A67" t="s">
        <v>163</v>
      </c>
      <c r="B67" t="s">
        <v>131</v>
      </c>
      <c r="C67" t="s">
        <v>133</v>
      </c>
      <c r="D67">
        <v>10</v>
      </c>
      <c r="E67">
        <v>1</v>
      </c>
      <c r="F67">
        <v>0</v>
      </c>
      <c r="G67">
        <v>9</v>
      </c>
    </row>
    <row r="68" spans="1:8" x14ac:dyDescent="0.3">
      <c r="A68" t="s">
        <v>164</v>
      </c>
      <c r="B68" t="s">
        <v>131</v>
      </c>
      <c r="C68" t="s">
        <v>134</v>
      </c>
      <c r="D68">
        <v>6</v>
      </c>
      <c r="E68">
        <v>1</v>
      </c>
      <c r="F68">
        <v>0</v>
      </c>
      <c r="G68">
        <v>5</v>
      </c>
    </row>
    <row r="69" spans="1:8" x14ac:dyDescent="0.3">
      <c r="A69" t="s">
        <v>165</v>
      </c>
      <c r="B69" t="s">
        <v>132</v>
      </c>
      <c r="C69" t="s">
        <v>133</v>
      </c>
      <c r="D69">
        <v>7</v>
      </c>
      <c r="E69">
        <v>1</v>
      </c>
      <c r="F69">
        <v>0</v>
      </c>
      <c r="G69">
        <v>5</v>
      </c>
    </row>
    <row r="70" spans="1:8" x14ac:dyDescent="0.3">
      <c r="A70" t="s">
        <v>166</v>
      </c>
      <c r="B70" t="s">
        <v>132</v>
      </c>
      <c r="C70" t="s">
        <v>134</v>
      </c>
      <c r="D70">
        <v>9</v>
      </c>
      <c r="E70">
        <v>1</v>
      </c>
      <c r="F70">
        <v>0</v>
      </c>
      <c r="G70">
        <v>8</v>
      </c>
    </row>
    <row r="72" spans="1:8" x14ac:dyDescent="0.3">
      <c r="A72" s="9" t="s">
        <v>519</v>
      </c>
      <c r="B72" s="9"/>
      <c r="C72" s="9"/>
      <c r="D72" s="9"/>
      <c r="E72" s="9"/>
      <c r="F72" s="9"/>
      <c r="G72" s="9"/>
      <c r="H72" s="9"/>
    </row>
    <row r="73" spans="1:8" x14ac:dyDescent="0.3">
      <c r="A73" t="s">
        <v>14</v>
      </c>
      <c r="B73" t="s">
        <v>15</v>
      </c>
      <c r="C73" t="s">
        <v>16</v>
      </c>
      <c r="D73" t="s">
        <v>76</v>
      </c>
      <c r="E73" t="s">
        <v>3</v>
      </c>
      <c r="F73" t="s">
        <v>4</v>
      </c>
      <c r="G73" t="s">
        <v>40</v>
      </c>
      <c r="H73" t="s">
        <v>174</v>
      </c>
    </row>
    <row r="74" spans="1:8" x14ac:dyDescent="0.3">
      <c r="A74" t="s">
        <v>17</v>
      </c>
      <c r="B74">
        <v>2</v>
      </c>
      <c r="C74">
        <v>2</v>
      </c>
      <c r="D74">
        <v>112</v>
      </c>
      <c r="E74">
        <v>12000</v>
      </c>
      <c r="F74">
        <v>8</v>
      </c>
      <c r="G74">
        <v>1</v>
      </c>
      <c r="H74">
        <v>0</v>
      </c>
    </row>
    <row r="75" spans="1:8" x14ac:dyDescent="0.3">
      <c r="A75" t="s">
        <v>18</v>
      </c>
      <c r="B75">
        <v>1</v>
      </c>
      <c r="C75">
        <v>2</v>
      </c>
      <c r="D75">
        <v>32</v>
      </c>
      <c r="E75">
        <v>18000</v>
      </c>
      <c r="F75">
        <v>10</v>
      </c>
      <c r="G75">
        <v>1</v>
      </c>
      <c r="H75">
        <v>0</v>
      </c>
    </row>
    <row r="76" spans="1:8" x14ac:dyDescent="0.3">
      <c r="A76" t="s">
        <v>19</v>
      </c>
      <c r="B76">
        <v>1</v>
      </c>
      <c r="C76">
        <v>2</v>
      </c>
      <c r="D76">
        <v>32</v>
      </c>
      <c r="E76">
        <v>18000</v>
      </c>
      <c r="F76">
        <v>10</v>
      </c>
      <c r="G76">
        <v>1</v>
      </c>
      <c r="H76">
        <v>0</v>
      </c>
    </row>
    <row r="77" spans="1:8" x14ac:dyDescent="0.3">
      <c r="A77" t="s">
        <v>20</v>
      </c>
      <c r="B77">
        <v>1</v>
      </c>
      <c r="C77">
        <v>2</v>
      </c>
      <c r="D77">
        <v>80</v>
      </c>
      <c r="E77">
        <v>8000</v>
      </c>
      <c r="F77">
        <v>10</v>
      </c>
      <c r="G77">
        <v>1</v>
      </c>
      <c r="H77">
        <v>0</v>
      </c>
    </row>
    <row r="78" spans="1:8" x14ac:dyDescent="0.3">
      <c r="A78" t="s">
        <v>21</v>
      </c>
      <c r="B78">
        <v>4</v>
      </c>
      <c r="C78">
        <v>2</v>
      </c>
      <c r="D78">
        <v>80</v>
      </c>
      <c r="E78">
        <v>16000</v>
      </c>
      <c r="F78">
        <v>8</v>
      </c>
      <c r="G78">
        <v>1</v>
      </c>
      <c r="H78">
        <v>0</v>
      </c>
    </row>
    <row r="79" spans="1:8" x14ac:dyDescent="0.3">
      <c r="A79" t="s">
        <v>22</v>
      </c>
      <c r="B79">
        <v>4</v>
      </c>
      <c r="C79">
        <v>2</v>
      </c>
      <c r="D79">
        <v>80</v>
      </c>
      <c r="E79">
        <v>16000</v>
      </c>
      <c r="F79">
        <v>8</v>
      </c>
      <c r="G79">
        <v>1</v>
      </c>
      <c r="H79">
        <v>0</v>
      </c>
    </row>
    <row r="81" spans="1:5" x14ac:dyDescent="0.3">
      <c r="A81" s="9" t="s">
        <v>519</v>
      </c>
      <c r="B81" s="9"/>
      <c r="C81" s="9"/>
      <c r="D81" s="9"/>
      <c r="E81" s="9"/>
    </row>
    <row r="82" spans="1:5" x14ac:dyDescent="0.3">
      <c r="A82" t="s">
        <v>23</v>
      </c>
      <c r="B82" t="s">
        <v>24</v>
      </c>
      <c r="C82" t="s">
        <v>25</v>
      </c>
      <c r="D82" t="s">
        <v>174</v>
      </c>
      <c r="E82" t="s">
        <v>26</v>
      </c>
    </row>
    <row r="83" spans="1:5" x14ac:dyDescent="0.3">
      <c r="A83" t="s">
        <v>341</v>
      </c>
      <c r="B83" t="s">
        <v>17</v>
      </c>
      <c r="C83" t="s">
        <v>18</v>
      </c>
      <c r="D83">
        <v>0</v>
      </c>
      <c r="E83">
        <v>0.54927752196008028</v>
      </c>
    </row>
    <row r="84" spans="1:5" x14ac:dyDescent="0.3">
      <c r="A84" t="s">
        <v>342</v>
      </c>
      <c r="B84" t="s">
        <v>17</v>
      </c>
      <c r="C84" t="s">
        <v>19</v>
      </c>
      <c r="D84">
        <v>0</v>
      </c>
      <c r="E84">
        <v>0.94454306530125098</v>
      </c>
    </row>
    <row r="85" spans="1:5" x14ac:dyDescent="0.3">
      <c r="A85" t="s">
        <v>343</v>
      </c>
      <c r="B85" t="s">
        <v>18</v>
      </c>
      <c r="C85" t="s">
        <v>20</v>
      </c>
      <c r="D85">
        <v>0</v>
      </c>
      <c r="E85">
        <v>0.1341058840908288</v>
      </c>
    </row>
    <row r="86" spans="1:5" x14ac:dyDescent="0.3">
      <c r="A86" t="s">
        <v>344</v>
      </c>
      <c r="B86" t="s">
        <v>19</v>
      </c>
      <c r="C86" t="s">
        <v>21</v>
      </c>
      <c r="D86">
        <v>0</v>
      </c>
      <c r="E86">
        <v>0.8543969727159717</v>
      </c>
    </row>
    <row r="87" spans="1:5" x14ac:dyDescent="0.3">
      <c r="A87" t="s">
        <v>345</v>
      </c>
      <c r="B87" t="s">
        <v>20</v>
      </c>
      <c r="C87" t="s">
        <v>22</v>
      </c>
      <c r="D87">
        <v>0</v>
      </c>
      <c r="E87">
        <v>0.22627154879599487</v>
      </c>
    </row>
    <row r="88" spans="1:5" x14ac:dyDescent="0.3">
      <c r="A88" t="s">
        <v>346</v>
      </c>
      <c r="B88" t="s">
        <v>21</v>
      </c>
      <c r="C88" t="s">
        <v>22</v>
      </c>
      <c r="D88">
        <v>0</v>
      </c>
      <c r="E88">
        <v>0.26526193597147596</v>
      </c>
    </row>
  </sheetData>
  <mergeCells count="5">
    <mergeCell ref="A1:J1"/>
    <mergeCell ref="A16:H16"/>
    <mergeCell ref="A33:G33"/>
    <mergeCell ref="A72:H72"/>
    <mergeCell ref="A81:E8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B461-1935-495B-AFCB-0643D21986BF}">
  <dimension ref="A1:Z183"/>
  <sheetViews>
    <sheetView topLeftCell="D1" workbookViewId="0">
      <selection activeCell="F13" sqref="F13"/>
    </sheetView>
  </sheetViews>
  <sheetFormatPr defaultRowHeight="14.4" x14ac:dyDescent="0.3"/>
  <cols>
    <col min="1" max="1" width="93" bestFit="1" customWidth="1"/>
    <col min="2" max="3" width="93" customWidth="1"/>
    <col min="4" max="4" width="93" bestFit="1" customWidth="1"/>
    <col min="5" max="5" width="93" customWidth="1"/>
    <col min="6" max="6" width="93" bestFit="1" customWidth="1"/>
    <col min="7" max="7" width="93" customWidth="1"/>
    <col min="8" max="8" width="93" bestFit="1" customWidth="1"/>
    <col min="9" max="9" width="93" customWidth="1"/>
    <col min="11" max="11" width="24.33203125" bestFit="1" customWidth="1"/>
    <col min="12" max="12" width="12" bestFit="1" customWidth="1"/>
    <col min="13" max="13" width="12" customWidth="1"/>
    <col min="14" max="14" width="12" bestFit="1" customWidth="1"/>
    <col min="15" max="15" width="12" customWidth="1"/>
    <col min="16" max="16" width="12" bestFit="1" customWidth="1"/>
    <col min="17" max="17" width="12" customWidth="1"/>
    <col min="18" max="18" width="12" bestFit="1" customWidth="1"/>
    <col min="19" max="19" width="12" customWidth="1"/>
    <col min="29" max="29" width="4" bestFit="1" customWidth="1"/>
    <col min="30" max="30" width="3.109375" bestFit="1" customWidth="1"/>
    <col min="31" max="31" width="4.44140625" bestFit="1" customWidth="1"/>
    <col min="32" max="32" width="3.44140625" bestFit="1" customWidth="1"/>
    <col min="33" max="33" width="4.5546875" bestFit="1" customWidth="1"/>
  </cols>
  <sheetData>
    <row r="1" spans="1:26" x14ac:dyDescent="0.3">
      <c r="A1" s="10" t="s">
        <v>294</v>
      </c>
      <c r="B1" s="10"/>
      <c r="C1" s="10"/>
      <c r="D1" s="10" t="s">
        <v>291</v>
      </c>
      <c r="E1" s="10"/>
      <c r="F1" s="10" t="s">
        <v>292</v>
      </c>
      <c r="G1" s="10"/>
      <c r="H1" s="10" t="s">
        <v>293</v>
      </c>
      <c r="I1" s="10"/>
      <c r="L1" s="9" t="s">
        <v>294</v>
      </c>
      <c r="M1" s="9"/>
      <c r="N1" s="9" t="s">
        <v>291</v>
      </c>
      <c r="O1" s="9"/>
      <c r="P1" s="9" t="s">
        <v>292</v>
      </c>
      <c r="Q1" s="9"/>
      <c r="R1" s="9" t="s">
        <v>293</v>
      </c>
      <c r="S1" s="9"/>
      <c r="W1" t="s">
        <v>294</v>
      </c>
      <c r="X1" t="s">
        <v>291</v>
      </c>
      <c r="Y1" t="s">
        <v>292</v>
      </c>
      <c r="Z1" t="s">
        <v>293</v>
      </c>
    </row>
    <row r="2" spans="1:26" x14ac:dyDescent="0.3">
      <c r="A2" t="s">
        <v>47</v>
      </c>
      <c r="B2" t="s">
        <v>347</v>
      </c>
      <c r="C2" t="s">
        <v>520</v>
      </c>
      <c r="D2" t="s">
        <v>47</v>
      </c>
      <c r="E2" t="s">
        <v>347</v>
      </c>
      <c r="F2" t="s">
        <v>47</v>
      </c>
      <c r="G2" t="s">
        <v>347</v>
      </c>
      <c r="H2" t="s">
        <v>47</v>
      </c>
      <c r="I2" t="s">
        <v>347</v>
      </c>
      <c r="L2" s="8" t="s">
        <v>445</v>
      </c>
      <c r="M2" s="8" t="s">
        <v>446</v>
      </c>
      <c r="N2" s="8" t="s">
        <v>445</v>
      </c>
      <c r="O2" s="8" t="s">
        <v>446</v>
      </c>
      <c r="P2" s="8" t="s">
        <v>445</v>
      </c>
      <c r="Q2" s="8" t="s">
        <v>446</v>
      </c>
      <c r="R2" s="8" t="s">
        <v>445</v>
      </c>
      <c r="S2" s="8" t="s">
        <v>446</v>
      </c>
      <c r="T2" s="8"/>
      <c r="V2" t="s">
        <v>17</v>
      </c>
      <c r="W2">
        <v>1</v>
      </c>
      <c r="X2">
        <v>1</v>
      </c>
      <c r="Y2">
        <v>1</v>
      </c>
      <c r="Z2">
        <v>1</v>
      </c>
    </row>
    <row r="3" spans="1:26" x14ac:dyDescent="0.3">
      <c r="A3" t="s">
        <v>41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K3" t="s">
        <v>35</v>
      </c>
      <c r="L3">
        <f>_xlfn.NUMBERVALUE(SUBSTITUTE(A9,"Availability: ",""))</f>
        <v>0.99998520532652102</v>
      </c>
      <c r="M3">
        <f>_xlfn.NUMBERVALUE(SUBSTITUTE(B9,"Availability: ",""))</f>
        <v>0.99996978321533503</v>
      </c>
      <c r="N3">
        <f t="shared" ref="N3:S3" si="0">_xlfn.NUMBERVALUE(SUBSTITUTE(D9,"Availability: ",""))</f>
        <v>0.99997499285701896</v>
      </c>
      <c r="O3">
        <f t="shared" si="0"/>
        <v>0.99996727758122095</v>
      </c>
      <c r="P3">
        <f t="shared" si="0"/>
        <v>0.99998075908002304</v>
      </c>
      <c r="Q3">
        <f t="shared" si="0"/>
        <v>0.99998173183104599</v>
      </c>
      <c r="R3">
        <f t="shared" si="0"/>
        <v>0.99997840243388203</v>
      </c>
      <c r="S3">
        <f t="shared" si="0"/>
        <v>0.99997094692634103</v>
      </c>
      <c r="V3" t="s">
        <v>18</v>
      </c>
      <c r="W3">
        <v>2</v>
      </c>
      <c r="X3">
        <v>1</v>
      </c>
      <c r="Y3">
        <v>2</v>
      </c>
      <c r="Z3">
        <v>4</v>
      </c>
    </row>
    <row r="4" spans="1:26" x14ac:dyDescent="0.3">
      <c r="A4" t="s">
        <v>175</v>
      </c>
      <c r="B4" t="s">
        <v>175</v>
      </c>
      <c r="C4" t="s">
        <v>175</v>
      </c>
      <c r="D4" t="s">
        <v>175</v>
      </c>
      <c r="E4" t="s">
        <v>175</v>
      </c>
      <c r="F4" t="s">
        <v>175</v>
      </c>
      <c r="G4" t="s">
        <v>175</v>
      </c>
      <c r="H4" t="s">
        <v>175</v>
      </c>
      <c r="I4" t="s">
        <v>175</v>
      </c>
      <c r="K4" t="s">
        <v>243</v>
      </c>
      <c r="L4">
        <f>_xlfn.NUMBERVALUE(SUBSTITUTE(A12,"Normalized Carbon Footprint: ",""))</f>
        <v>5.4010197722981997E-2</v>
      </c>
      <c r="M4">
        <f>_xlfn.NUMBERVALUE(SUBSTITUTE(B12,"Normalized Carbon Footprint: ",""))</f>
        <v>0.10939412855428</v>
      </c>
      <c r="N4">
        <f t="shared" ref="N4:S4" si="1">_xlfn.NUMBERVALUE(SUBSTITUTE(D12,"Normalized Carbon Footprint: ",""))</f>
        <v>4.5063391163607698E-2</v>
      </c>
      <c r="O4">
        <f t="shared" si="1"/>
        <v>8.2832866830535895E-2</v>
      </c>
      <c r="P4">
        <f t="shared" si="1"/>
        <v>5.3487951238689602E-2</v>
      </c>
      <c r="Q4">
        <f t="shared" si="1"/>
        <v>0.113915616387913</v>
      </c>
      <c r="R4">
        <f t="shared" si="1"/>
        <v>5.3487951238689602E-2</v>
      </c>
      <c r="S4">
        <f t="shared" si="1"/>
        <v>8.3947500932777502E-2</v>
      </c>
      <c r="V4" t="s">
        <v>19</v>
      </c>
      <c r="W4">
        <v>2</v>
      </c>
      <c r="X4">
        <v>1</v>
      </c>
      <c r="Y4">
        <v>1</v>
      </c>
      <c r="Z4">
        <v>1</v>
      </c>
    </row>
    <row r="5" spans="1:26" x14ac:dyDescent="0.3">
      <c r="A5" t="s">
        <v>78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K5" t="s">
        <v>241</v>
      </c>
      <c r="L5">
        <f>_xlfn.NUMBERVALUE(SUBSTITUTE(A11,"Carbon Footprint: ",""))</f>
        <v>8284.7271841036199</v>
      </c>
      <c r="M5">
        <f>_xlfn.NUMBERVALUE(SUBSTITUTE(B11,"Carbon Footprint: ",""))</f>
        <v>16780.1739083309</v>
      </c>
      <c r="N5">
        <f t="shared" ref="N5:S5" si="2">_xlfn.NUMBERVALUE(SUBSTITUTE(D11,"Carbon Footprint: ",""))</f>
        <v>6912.3594713702696</v>
      </c>
      <c r="O5">
        <f t="shared" si="2"/>
        <v>12705.891340889601</v>
      </c>
      <c r="P5">
        <f t="shared" si="2"/>
        <v>8204.6188003607695</v>
      </c>
      <c r="Q5">
        <f t="shared" si="2"/>
        <v>17473.733546087002</v>
      </c>
      <c r="R5">
        <f t="shared" si="2"/>
        <v>8204.6188003607695</v>
      </c>
      <c r="S5">
        <f t="shared" si="2"/>
        <v>12876.8671905714</v>
      </c>
      <c r="V5" t="s">
        <v>20</v>
      </c>
      <c r="W5">
        <v>2</v>
      </c>
      <c r="X5">
        <v>1</v>
      </c>
      <c r="Y5">
        <v>1</v>
      </c>
      <c r="Z5">
        <v>1</v>
      </c>
    </row>
    <row r="6" spans="1:26" x14ac:dyDescent="0.3">
      <c r="A6" t="s">
        <v>176</v>
      </c>
      <c r="B6" t="s">
        <v>176</v>
      </c>
      <c r="C6" t="s">
        <v>176</v>
      </c>
      <c r="D6" t="s">
        <v>176</v>
      </c>
      <c r="E6" t="s">
        <v>176</v>
      </c>
      <c r="F6" t="s">
        <v>176</v>
      </c>
      <c r="G6" t="s">
        <v>176</v>
      </c>
      <c r="H6" t="s">
        <v>176</v>
      </c>
      <c r="I6" t="s">
        <v>176</v>
      </c>
      <c r="K6" t="s">
        <v>240</v>
      </c>
      <c r="L6">
        <f>_xlfn.NUMBERVALUE(SUBSTITUTE(A10,"Latency: ",""))</f>
        <v>27.707896318838898</v>
      </c>
      <c r="M6">
        <f>_xlfn.NUMBERVALUE(SUBSTITUTE(B10,"Latency: ",""))</f>
        <v>56.653611769232</v>
      </c>
      <c r="N6">
        <f t="shared" ref="N6:S6" si="3">_xlfn.NUMBERVALUE(SUBSTITUTE(D10,"Latency: ",""))</f>
        <v>21.707896318838898</v>
      </c>
      <c r="O6">
        <f t="shared" si="3"/>
        <v>43.653611769232</v>
      </c>
      <c r="P6">
        <f t="shared" si="3"/>
        <v>25.707896318838898</v>
      </c>
      <c r="Q6">
        <f t="shared" si="3"/>
        <v>80.653611769232</v>
      </c>
      <c r="R6">
        <f t="shared" si="3"/>
        <v>27.707896318838898</v>
      </c>
      <c r="S6">
        <f t="shared" si="3"/>
        <v>45.653611769232</v>
      </c>
      <c r="V6" t="s">
        <v>21</v>
      </c>
      <c r="W6">
        <v>1</v>
      </c>
      <c r="X6">
        <v>1</v>
      </c>
      <c r="Y6">
        <v>2</v>
      </c>
      <c r="Z6">
        <v>1</v>
      </c>
    </row>
    <row r="7" spans="1:26" x14ac:dyDescent="0.3">
      <c r="A7" t="s">
        <v>48</v>
      </c>
      <c r="B7" t="s">
        <v>48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</row>
    <row r="8" spans="1:26" x14ac:dyDescent="0.3">
      <c r="L8" t="s">
        <v>445</v>
      </c>
      <c r="M8" t="s">
        <v>446</v>
      </c>
    </row>
    <row r="9" spans="1:26" x14ac:dyDescent="0.3">
      <c r="A9" t="s">
        <v>496</v>
      </c>
      <c r="B9" t="s">
        <v>460</v>
      </c>
      <c r="C9" t="s">
        <v>521</v>
      </c>
      <c r="D9" t="s">
        <v>504</v>
      </c>
      <c r="E9" t="s">
        <v>469</v>
      </c>
      <c r="F9" t="s">
        <v>508</v>
      </c>
      <c r="G9" t="s">
        <v>477</v>
      </c>
      <c r="H9" t="s">
        <v>514</v>
      </c>
      <c r="I9" t="s">
        <v>487</v>
      </c>
      <c r="K9" t="s">
        <v>294</v>
      </c>
      <c r="L9">
        <f>L3</f>
        <v>0.99998520532652102</v>
      </c>
      <c r="M9">
        <f>M3</f>
        <v>0.99996978321533503</v>
      </c>
    </row>
    <row r="10" spans="1:26" x14ac:dyDescent="0.3">
      <c r="A10" t="s">
        <v>497</v>
      </c>
      <c r="B10" t="s">
        <v>426</v>
      </c>
      <c r="C10" t="s">
        <v>522</v>
      </c>
      <c r="D10" t="s">
        <v>271</v>
      </c>
      <c r="E10" t="s">
        <v>470</v>
      </c>
      <c r="F10" t="s">
        <v>327</v>
      </c>
      <c r="G10" t="s">
        <v>478</v>
      </c>
      <c r="H10" t="s">
        <v>497</v>
      </c>
      <c r="I10" t="s">
        <v>488</v>
      </c>
      <c r="K10" t="s">
        <v>291</v>
      </c>
      <c r="L10">
        <f>N3</f>
        <v>0.99997499285701896</v>
      </c>
      <c r="M10">
        <f>O3</f>
        <v>0.99996727758122095</v>
      </c>
    </row>
    <row r="11" spans="1:26" x14ac:dyDescent="0.3">
      <c r="A11" t="s">
        <v>498</v>
      </c>
      <c r="B11" t="s">
        <v>461</v>
      </c>
      <c r="C11" t="s">
        <v>523</v>
      </c>
      <c r="D11" t="s">
        <v>272</v>
      </c>
      <c r="E11" t="s">
        <v>471</v>
      </c>
      <c r="F11" t="s">
        <v>509</v>
      </c>
      <c r="G11" t="s">
        <v>479</v>
      </c>
      <c r="H11" t="s">
        <v>509</v>
      </c>
      <c r="I11" t="s">
        <v>489</v>
      </c>
      <c r="K11" t="s">
        <v>292</v>
      </c>
      <c r="L11">
        <f t="shared" ref="L11:M11" si="4">P3</f>
        <v>0.99998075908002304</v>
      </c>
      <c r="M11">
        <f t="shared" si="4"/>
        <v>0.99998173183104599</v>
      </c>
    </row>
    <row r="12" spans="1:26" x14ac:dyDescent="0.3">
      <c r="A12" t="s">
        <v>499</v>
      </c>
      <c r="B12" t="s">
        <v>462</v>
      </c>
      <c r="C12" t="s">
        <v>524</v>
      </c>
      <c r="D12" t="s">
        <v>273</v>
      </c>
      <c r="E12" t="s">
        <v>472</v>
      </c>
      <c r="F12" t="s">
        <v>510</v>
      </c>
      <c r="G12" t="s">
        <v>480</v>
      </c>
      <c r="H12" t="s">
        <v>510</v>
      </c>
      <c r="I12" t="s">
        <v>490</v>
      </c>
      <c r="K12" t="s">
        <v>293</v>
      </c>
      <c r="L12">
        <f t="shared" ref="L12:M12" si="5">R3</f>
        <v>0.99997840243388203</v>
      </c>
      <c r="M12">
        <f t="shared" si="5"/>
        <v>0.99997094692634103</v>
      </c>
    </row>
    <row r="13" spans="1:26" x14ac:dyDescent="0.3">
      <c r="A13" t="s">
        <v>500</v>
      </c>
      <c r="B13" t="s">
        <v>463</v>
      </c>
      <c r="C13" t="s">
        <v>525</v>
      </c>
      <c r="D13" t="s">
        <v>505</v>
      </c>
      <c r="E13" t="s">
        <v>473</v>
      </c>
      <c r="F13" t="s">
        <v>511</v>
      </c>
      <c r="G13" t="s">
        <v>481</v>
      </c>
      <c r="H13" t="s">
        <v>515</v>
      </c>
      <c r="I13" t="s">
        <v>495</v>
      </c>
    </row>
    <row r="14" spans="1:26" x14ac:dyDescent="0.3">
      <c r="A14" t="s">
        <v>501</v>
      </c>
      <c r="B14" t="s">
        <v>464</v>
      </c>
      <c r="C14" t="s">
        <v>526</v>
      </c>
      <c r="D14" t="s">
        <v>506</v>
      </c>
      <c r="E14" t="s">
        <v>474</v>
      </c>
      <c r="F14" t="s">
        <v>512</v>
      </c>
      <c r="G14" t="s">
        <v>482</v>
      </c>
      <c r="H14" t="s">
        <v>516</v>
      </c>
      <c r="I14" t="s">
        <v>492</v>
      </c>
    </row>
    <row r="16" spans="1:26" x14ac:dyDescent="0.3">
      <c r="A16" t="s">
        <v>36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</row>
    <row r="17" spans="1:16" x14ac:dyDescent="0.3">
      <c r="A17" t="s">
        <v>41</v>
      </c>
      <c r="B17" t="s">
        <v>41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</row>
    <row r="18" spans="1:16" x14ac:dyDescent="0.3">
      <c r="A18" t="s">
        <v>37</v>
      </c>
      <c r="B18" t="s">
        <v>37</v>
      </c>
      <c r="C18" t="s">
        <v>37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</row>
    <row r="19" spans="1:16" x14ac:dyDescent="0.3">
      <c r="A19" t="s">
        <v>42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</row>
    <row r="20" spans="1:16" x14ac:dyDescent="0.3">
      <c r="A20" t="s">
        <v>298</v>
      </c>
      <c r="B20" t="s">
        <v>298</v>
      </c>
      <c r="C20" t="s">
        <v>527</v>
      </c>
      <c r="D20" t="s">
        <v>298</v>
      </c>
      <c r="E20" t="s">
        <v>298</v>
      </c>
      <c r="F20" t="s">
        <v>298</v>
      </c>
      <c r="G20" t="s">
        <v>298</v>
      </c>
      <c r="H20" t="s">
        <v>298</v>
      </c>
      <c r="I20" t="s">
        <v>298</v>
      </c>
    </row>
    <row r="21" spans="1:16" x14ac:dyDescent="0.3">
      <c r="A21" t="s">
        <v>299</v>
      </c>
      <c r="B21" t="s">
        <v>299</v>
      </c>
      <c r="C21" t="s">
        <v>299</v>
      </c>
      <c r="D21" t="s">
        <v>299</v>
      </c>
      <c r="E21" t="s">
        <v>299</v>
      </c>
      <c r="F21" t="s">
        <v>299</v>
      </c>
      <c r="G21" t="s">
        <v>299</v>
      </c>
      <c r="H21" t="s">
        <v>299</v>
      </c>
      <c r="I21" t="s">
        <v>299</v>
      </c>
    </row>
    <row r="22" spans="1:16" x14ac:dyDescent="0.3">
      <c r="A22" t="s">
        <v>300</v>
      </c>
      <c r="B22" t="s">
        <v>300</v>
      </c>
      <c r="C22" t="s">
        <v>528</v>
      </c>
      <c r="D22" t="s">
        <v>300</v>
      </c>
      <c r="E22" t="s">
        <v>300</v>
      </c>
      <c r="F22" t="s">
        <v>300</v>
      </c>
      <c r="G22" t="s">
        <v>300</v>
      </c>
      <c r="H22" t="s">
        <v>300</v>
      </c>
      <c r="I22" t="s">
        <v>300</v>
      </c>
    </row>
    <row r="23" spans="1:16" x14ac:dyDescent="0.3">
      <c r="A23" t="s">
        <v>301</v>
      </c>
      <c r="B23" t="s">
        <v>301</v>
      </c>
      <c r="C23" t="s">
        <v>529</v>
      </c>
      <c r="D23" t="s">
        <v>301</v>
      </c>
      <c r="E23" t="s">
        <v>301</v>
      </c>
      <c r="F23" t="s">
        <v>301</v>
      </c>
      <c r="G23" t="s">
        <v>301</v>
      </c>
      <c r="H23" t="s">
        <v>301</v>
      </c>
      <c r="I23" t="s">
        <v>301</v>
      </c>
      <c r="L23" t="s">
        <v>445</v>
      </c>
      <c r="M23" t="s">
        <v>446</v>
      </c>
    </row>
    <row r="24" spans="1:16" x14ac:dyDescent="0.3">
      <c r="A24" t="s">
        <v>302</v>
      </c>
      <c r="B24" t="s">
        <v>302</v>
      </c>
      <c r="C24" t="s">
        <v>530</v>
      </c>
      <c r="D24" t="s">
        <v>302</v>
      </c>
      <c r="E24" t="s">
        <v>302</v>
      </c>
      <c r="F24" t="s">
        <v>302</v>
      </c>
      <c r="G24" t="s">
        <v>302</v>
      </c>
      <c r="H24" t="s">
        <v>302</v>
      </c>
      <c r="I24" t="s">
        <v>302</v>
      </c>
      <c r="K24" t="s">
        <v>294</v>
      </c>
      <c r="L24">
        <f t="shared" ref="L24:M24" si="6">L5</f>
        <v>8284.7271841036199</v>
      </c>
      <c r="M24">
        <f t="shared" si="6"/>
        <v>16780.1739083309</v>
      </c>
    </row>
    <row r="25" spans="1:16" x14ac:dyDescent="0.3">
      <c r="A25" t="s">
        <v>303</v>
      </c>
      <c r="B25" t="s">
        <v>370</v>
      </c>
      <c r="C25" t="s">
        <v>531</v>
      </c>
      <c r="D25" t="s">
        <v>303</v>
      </c>
      <c r="E25" t="s">
        <v>370</v>
      </c>
      <c r="F25" t="s">
        <v>303</v>
      </c>
      <c r="G25" t="s">
        <v>370</v>
      </c>
      <c r="H25" t="s">
        <v>303</v>
      </c>
      <c r="I25" t="s">
        <v>370</v>
      </c>
      <c r="K25" t="s">
        <v>291</v>
      </c>
      <c r="L25">
        <f t="shared" ref="L25:M25" si="7">N5</f>
        <v>6912.3594713702696</v>
      </c>
      <c r="M25">
        <f t="shared" si="7"/>
        <v>12705.891340889601</v>
      </c>
      <c r="P25" t="s">
        <v>50</v>
      </c>
    </row>
    <row r="26" spans="1:16" x14ac:dyDescent="0.3">
      <c r="A26" t="s">
        <v>304</v>
      </c>
      <c r="B26" t="s">
        <v>303</v>
      </c>
      <c r="C26" t="s">
        <v>532</v>
      </c>
      <c r="D26" t="s">
        <v>304</v>
      </c>
      <c r="E26" t="s">
        <v>303</v>
      </c>
      <c r="F26" t="s">
        <v>304</v>
      </c>
      <c r="G26" t="s">
        <v>303</v>
      </c>
      <c r="H26" t="s">
        <v>304</v>
      </c>
      <c r="I26" t="s">
        <v>303</v>
      </c>
      <c r="K26" t="s">
        <v>292</v>
      </c>
      <c r="L26">
        <f t="shared" ref="L26:M26" si="8">P5</f>
        <v>8204.6188003607695</v>
      </c>
      <c r="M26">
        <f t="shared" si="8"/>
        <v>17473.733546087002</v>
      </c>
    </row>
    <row r="27" spans="1:16" x14ac:dyDescent="0.3">
      <c r="A27" t="s">
        <v>304</v>
      </c>
      <c r="B27" t="s">
        <v>304</v>
      </c>
      <c r="C27" t="s">
        <v>533</v>
      </c>
      <c r="D27" t="s">
        <v>305</v>
      </c>
      <c r="E27" t="s">
        <v>304</v>
      </c>
      <c r="F27" t="s">
        <v>304</v>
      </c>
      <c r="G27" t="s">
        <v>304</v>
      </c>
      <c r="H27" t="s">
        <v>304</v>
      </c>
      <c r="I27" t="s">
        <v>304</v>
      </c>
      <c r="K27" t="s">
        <v>293</v>
      </c>
      <c r="L27">
        <f t="shared" ref="L27:M27" si="9">R5</f>
        <v>8204.6188003607695</v>
      </c>
      <c r="M27">
        <f t="shared" si="9"/>
        <v>12876.8671905714</v>
      </c>
    </row>
    <row r="28" spans="1:16" x14ac:dyDescent="0.3">
      <c r="A28" t="s">
        <v>305</v>
      </c>
      <c r="B28" t="s">
        <v>305</v>
      </c>
      <c r="C28" t="s">
        <v>534</v>
      </c>
      <c r="D28" t="s">
        <v>321</v>
      </c>
      <c r="E28" t="s">
        <v>305</v>
      </c>
      <c r="F28" t="s">
        <v>305</v>
      </c>
      <c r="G28" t="s">
        <v>304</v>
      </c>
      <c r="H28" t="s">
        <v>304</v>
      </c>
      <c r="I28" t="s">
        <v>305</v>
      </c>
    </row>
    <row r="29" spans="1:16" x14ac:dyDescent="0.3">
      <c r="A29" t="s">
        <v>305</v>
      </c>
      <c r="B29" t="s">
        <v>321</v>
      </c>
      <c r="C29" t="s">
        <v>534</v>
      </c>
      <c r="D29" t="s">
        <v>329</v>
      </c>
      <c r="E29" t="s">
        <v>321</v>
      </c>
      <c r="F29" t="s">
        <v>321</v>
      </c>
      <c r="G29" t="s">
        <v>305</v>
      </c>
      <c r="H29" t="s">
        <v>304</v>
      </c>
      <c r="I29" t="s">
        <v>321</v>
      </c>
    </row>
    <row r="30" spans="1:16" x14ac:dyDescent="0.3">
      <c r="A30" t="s">
        <v>321</v>
      </c>
      <c r="B30" t="s">
        <v>329</v>
      </c>
      <c r="C30" t="s">
        <v>535</v>
      </c>
      <c r="E30" t="s">
        <v>329</v>
      </c>
      <c r="F30" t="s">
        <v>329</v>
      </c>
      <c r="G30" t="s">
        <v>305</v>
      </c>
      <c r="H30" t="s">
        <v>305</v>
      </c>
      <c r="I30" t="s">
        <v>321</v>
      </c>
    </row>
    <row r="31" spans="1:16" x14ac:dyDescent="0.3">
      <c r="A31" t="s">
        <v>321</v>
      </c>
      <c r="B31" t="s">
        <v>465</v>
      </c>
      <c r="C31" t="s">
        <v>535</v>
      </c>
      <c r="D31" t="s">
        <v>38</v>
      </c>
      <c r="E31" t="s">
        <v>465</v>
      </c>
      <c r="F31" t="s">
        <v>307</v>
      </c>
      <c r="G31" t="s">
        <v>371</v>
      </c>
      <c r="H31" t="s">
        <v>321</v>
      </c>
      <c r="I31" t="s">
        <v>307</v>
      </c>
    </row>
    <row r="32" spans="1:16" x14ac:dyDescent="0.3">
      <c r="A32" t="s">
        <v>307</v>
      </c>
      <c r="B32" t="s">
        <v>465</v>
      </c>
      <c r="C32" t="s">
        <v>535</v>
      </c>
      <c r="D32" t="s">
        <v>43</v>
      </c>
      <c r="G32" t="s">
        <v>371</v>
      </c>
      <c r="H32" t="s">
        <v>307</v>
      </c>
      <c r="I32" t="s">
        <v>465</v>
      </c>
    </row>
    <row r="33" spans="1:16" x14ac:dyDescent="0.3">
      <c r="B33" t="s">
        <v>373</v>
      </c>
      <c r="C33" t="s">
        <v>536</v>
      </c>
      <c r="D33" t="s">
        <v>308</v>
      </c>
      <c r="E33" t="s">
        <v>38</v>
      </c>
      <c r="F33" t="s">
        <v>38</v>
      </c>
      <c r="G33" t="s">
        <v>321</v>
      </c>
    </row>
    <row r="34" spans="1:16" x14ac:dyDescent="0.3">
      <c r="A34" t="s">
        <v>38</v>
      </c>
      <c r="C34" t="s">
        <v>537</v>
      </c>
      <c r="D34" t="s">
        <v>449</v>
      </c>
      <c r="E34" t="s">
        <v>43</v>
      </c>
      <c r="F34" t="s">
        <v>43</v>
      </c>
      <c r="G34" t="s">
        <v>372</v>
      </c>
      <c r="H34" t="s">
        <v>38</v>
      </c>
      <c r="I34" t="s">
        <v>38</v>
      </c>
      <c r="P34" t="s">
        <v>49</v>
      </c>
    </row>
    <row r="35" spans="1:16" x14ac:dyDescent="0.3">
      <c r="A35" t="s">
        <v>43</v>
      </c>
      <c r="B35" t="s">
        <v>38</v>
      </c>
      <c r="C35" t="s">
        <v>538</v>
      </c>
      <c r="D35" t="s">
        <v>310</v>
      </c>
      <c r="E35" t="s">
        <v>353</v>
      </c>
      <c r="F35" t="s">
        <v>308</v>
      </c>
      <c r="G35" t="s">
        <v>373</v>
      </c>
      <c r="H35" t="s">
        <v>43</v>
      </c>
      <c r="I35" t="s">
        <v>43</v>
      </c>
    </row>
    <row r="36" spans="1:16" x14ac:dyDescent="0.3">
      <c r="A36" t="s">
        <v>308</v>
      </c>
      <c r="B36" t="s">
        <v>43</v>
      </c>
      <c r="D36" t="s">
        <v>450</v>
      </c>
      <c r="E36" t="s">
        <v>374</v>
      </c>
      <c r="F36" t="s">
        <v>449</v>
      </c>
      <c r="G36" t="s">
        <v>373</v>
      </c>
      <c r="H36" t="s">
        <v>308</v>
      </c>
      <c r="I36" t="s">
        <v>353</v>
      </c>
    </row>
    <row r="37" spans="1:16" x14ac:dyDescent="0.3">
      <c r="A37" t="s">
        <v>449</v>
      </c>
      <c r="B37" t="s">
        <v>353</v>
      </c>
      <c r="C37" t="s">
        <v>38</v>
      </c>
      <c r="D37" t="s">
        <v>451</v>
      </c>
      <c r="E37" t="s">
        <v>354</v>
      </c>
      <c r="F37" t="s">
        <v>310</v>
      </c>
      <c r="H37" t="s">
        <v>449</v>
      </c>
      <c r="I37" t="s">
        <v>374</v>
      </c>
    </row>
    <row r="38" spans="1:16" x14ac:dyDescent="0.3">
      <c r="A38" t="s">
        <v>310</v>
      </c>
      <c r="B38" t="s">
        <v>374</v>
      </c>
      <c r="C38" t="s">
        <v>43</v>
      </c>
      <c r="D38" t="s">
        <v>452</v>
      </c>
      <c r="E38" t="s">
        <v>376</v>
      </c>
      <c r="F38" t="s">
        <v>450</v>
      </c>
      <c r="G38" t="s">
        <v>38</v>
      </c>
      <c r="H38" t="s">
        <v>310</v>
      </c>
      <c r="I38" t="s">
        <v>354</v>
      </c>
    </row>
    <row r="39" spans="1:16" x14ac:dyDescent="0.3">
      <c r="A39" t="s">
        <v>450</v>
      </c>
      <c r="B39" t="s">
        <v>354</v>
      </c>
      <c r="C39" t="s">
        <v>353</v>
      </c>
      <c r="D39" t="s">
        <v>314</v>
      </c>
      <c r="E39" t="s">
        <v>377</v>
      </c>
      <c r="F39" t="s">
        <v>451</v>
      </c>
      <c r="G39" t="s">
        <v>43</v>
      </c>
      <c r="H39" t="s">
        <v>450</v>
      </c>
      <c r="I39" t="s">
        <v>376</v>
      </c>
    </row>
    <row r="40" spans="1:16" x14ac:dyDescent="0.3">
      <c r="A40" t="s">
        <v>451</v>
      </c>
      <c r="B40" t="s">
        <v>376</v>
      </c>
      <c r="C40" t="s">
        <v>539</v>
      </c>
      <c r="D40" t="s">
        <v>453</v>
      </c>
      <c r="E40" t="s">
        <v>378</v>
      </c>
      <c r="F40" t="s">
        <v>452</v>
      </c>
      <c r="G40" t="s">
        <v>353</v>
      </c>
      <c r="H40" t="s">
        <v>451</v>
      </c>
      <c r="I40" t="s">
        <v>377</v>
      </c>
      <c r="L40" t="s">
        <v>445</v>
      </c>
      <c r="M40" t="s">
        <v>446</v>
      </c>
    </row>
    <row r="41" spans="1:16" x14ac:dyDescent="0.3">
      <c r="A41" t="s">
        <v>452</v>
      </c>
      <c r="B41" t="s">
        <v>377</v>
      </c>
      <c r="C41" t="s">
        <v>354</v>
      </c>
      <c r="E41" t="s">
        <v>379</v>
      </c>
      <c r="F41" t="s">
        <v>314</v>
      </c>
      <c r="G41" t="s">
        <v>374</v>
      </c>
      <c r="H41" t="s">
        <v>452</v>
      </c>
      <c r="I41" t="s">
        <v>378</v>
      </c>
      <c r="K41" t="s">
        <v>294</v>
      </c>
      <c r="L41">
        <f t="shared" ref="L41:M41" si="10">L6</f>
        <v>27.707896318838898</v>
      </c>
      <c r="M41">
        <f t="shared" si="10"/>
        <v>56.653611769232</v>
      </c>
    </row>
    <row r="42" spans="1:16" x14ac:dyDescent="0.3">
      <c r="A42" t="s">
        <v>314</v>
      </c>
      <c r="B42" t="s">
        <v>378</v>
      </c>
      <c r="C42" t="s">
        <v>540</v>
      </c>
      <c r="D42" t="s">
        <v>44</v>
      </c>
      <c r="E42" t="s">
        <v>423</v>
      </c>
      <c r="F42" t="s">
        <v>453</v>
      </c>
      <c r="G42" t="s">
        <v>354</v>
      </c>
      <c r="H42" t="s">
        <v>314</v>
      </c>
      <c r="I42" t="s">
        <v>379</v>
      </c>
      <c r="K42" t="s">
        <v>291</v>
      </c>
      <c r="L42">
        <f t="shared" ref="L42:M42" si="11">N6</f>
        <v>21.707896318838898</v>
      </c>
      <c r="M42">
        <f t="shared" si="11"/>
        <v>43.653611769232</v>
      </c>
    </row>
    <row r="43" spans="1:16" x14ac:dyDescent="0.3">
      <c r="A43" t="s">
        <v>453</v>
      </c>
      <c r="B43" t="s">
        <v>379</v>
      </c>
      <c r="C43" t="s">
        <v>541</v>
      </c>
      <c r="D43" t="s">
        <v>42</v>
      </c>
      <c r="E43" t="s">
        <v>355</v>
      </c>
      <c r="G43" t="s">
        <v>376</v>
      </c>
      <c r="H43" t="s">
        <v>453</v>
      </c>
      <c r="I43" t="s">
        <v>423</v>
      </c>
      <c r="K43" t="s">
        <v>292</v>
      </c>
      <c r="L43">
        <f t="shared" ref="L43:M43" si="12">P6</f>
        <v>25.707896318838898</v>
      </c>
      <c r="M43">
        <f t="shared" si="12"/>
        <v>80.653611769232</v>
      </c>
    </row>
    <row r="44" spans="1:16" x14ac:dyDescent="0.3">
      <c r="B44" t="s">
        <v>423</v>
      </c>
      <c r="C44" t="s">
        <v>542</v>
      </c>
      <c r="D44" t="s">
        <v>254</v>
      </c>
      <c r="E44" t="s">
        <v>381</v>
      </c>
      <c r="F44" t="s">
        <v>44</v>
      </c>
      <c r="G44" t="s">
        <v>377</v>
      </c>
      <c r="I44" t="s">
        <v>355</v>
      </c>
      <c r="K44" t="s">
        <v>293</v>
      </c>
      <c r="L44">
        <f t="shared" ref="L44:M44" si="13">R6</f>
        <v>27.707896318838898</v>
      </c>
      <c r="M44">
        <f t="shared" si="13"/>
        <v>45.653611769232</v>
      </c>
    </row>
    <row r="45" spans="1:16" x14ac:dyDescent="0.3">
      <c r="A45" t="s">
        <v>44</v>
      </c>
      <c r="B45" t="s">
        <v>355</v>
      </c>
      <c r="C45" t="s">
        <v>379</v>
      </c>
      <c r="D45" t="s">
        <v>252</v>
      </c>
      <c r="E45" t="s">
        <v>383</v>
      </c>
      <c r="F45" t="s">
        <v>42</v>
      </c>
      <c r="G45" t="s">
        <v>378</v>
      </c>
      <c r="H45" t="s">
        <v>44</v>
      </c>
      <c r="I45" t="s">
        <v>381</v>
      </c>
    </row>
    <row r="46" spans="1:16" x14ac:dyDescent="0.3">
      <c r="A46" t="s">
        <v>42</v>
      </c>
      <c r="B46" t="s">
        <v>381</v>
      </c>
      <c r="C46" t="s">
        <v>423</v>
      </c>
      <c r="D46" t="s">
        <v>333</v>
      </c>
      <c r="E46" t="s">
        <v>384</v>
      </c>
      <c r="F46" t="s">
        <v>254</v>
      </c>
      <c r="G46" t="s">
        <v>379</v>
      </c>
      <c r="H46" t="s">
        <v>42</v>
      </c>
      <c r="I46" t="s">
        <v>383</v>
      </c>
    </row>
    <row r="47" spans="1:16" x14ac:dyDescent="0.3">
      <c r="A47" t="s">
        <v>254</v>
      </c>
      <c r="B47" t="s">
        <v>383</v>
      </c>
      <c r="C47" t="s">
        <v>543</v>
      </c>
      <c r="D47" t="s">
        <v>177</v>
      </c>
      <c r="E47" t="s">
        <v>466</v>
      </c>
      <c r="F47" t="s">
        <v>252</v>
      </c>
      <c r="G47" t="s">
        <v>423</v>
      </c>
      <c r="H47" t="s">
        <v>254</v>
      </c>
      <c r="I47" t="s">
        <v>384</v>
      </c>
    </row>
    <row r="48" spans="1:16" x14ac:dyDescent="0.3">
      <c r="A48" t="s">
        <v>252</v>
      </c>
      <c r="B48" t="s">
        <v>384</v>
      </c>
      <c r="C48" t="s">
        <v>381</v>
      </c>
      <c r="D48" t="s">
        <v>178</v>
      </c>
      <c r="F48" t="s">
        <v>431</v>
      </c>
      <c r="G48" t="s">
        <v>380</v>
      </c>
      <c r="H48" t="s">
        <v>252</v>
      </c>
      <c r="I48" t="s">
        <v>430</v>
      </c>
    </row>
    <row r="49" spans="1:9" x14ac:dyDescent="0.3">
      <c r="A49" t="s">
        <v>502</v>
      </c>
      <c r="B49" t="s">
        <v>466</v>
      </c>
      <c r="C49" t="s">
        <v>544</v>
      </c>
      <c r="D49" t="s">
        <v>179</v>
      </c>
      <c r="E49" t="s">
        <v>44</v>
      </c>
      <c r="F49" t="s">
        <v>475</v>
      </c>
      <c r="G49" t="s">
        <v>355</v>
      </c>
      <c r="H49" t="s">
        <v>517</v>
      </c>
    </row>
    <row r="50" spans="1:9" x14ac:dyDescent="0.3">
      <c r="A50" t="s">
        <v>475</v>
      </c>
      <c r="C50" t="s">
        <v>545</v>
      </c>
      <c r="D50" t="s">
        <v>180</v>
      </c>
      <c r="E50" t="s">
        <v>42</v>
      </c>
      <c r="F50" t="s">
        <v>178</v>
      </c>
      <c r="G50" t="s">
        <v>381</v>
      </c>
      <c r="H50" t="s">
        <v>475</v>
      </c>
      <c r="I50" t="s">
        <v>44</v>
      </c>
    </row>
    <row r="51" spans="1:9" x14ac:dyDescent="0.3">
      <c r="A51" t="s">
        <v>178</v>
      </c>
      <c r="B51" t="s">
        <v>44</v>
      </c>
      <c r="D51" t="s">
        <v>181</v>
      </c>
      <c r="E51" t="s">
        <v>254</v>
      </c>
      <c r="F51" t="s">
        <v>179</v>
      </c>
      <c r="G51" t="s">
        <v>383</v>
      </c>
      <c r="H51" t="s">
        <v>178</v>
      </c>
      <c r="I51" t="s">
        <v>42</v>
      </c>
    </row>
    <row r="52" spans="1:9" x14ac:dyDescent="0.3">
      <c r="A52" t="s">
        <v>179</v>
      </c>
      <c r="B52" t="s">
        <v>42</v>
      </c>
      <c r="C52" t="s">
        <v>44</v>
      </c>
      <c r="D52" t="s">
        <v>182</v>
      </c>
      <c r="E52" t="s">
        <v>252</v>
      </c>
      <c r="F52" t="s">
        <v>180</v>
      </c>
      <c r="G52" t="s">
        <v>384</v>
      </c>
      <c r="H52" t="s">
        <v>179</v>
      </c>
      <c r="I52" t="s">
        <v>254</v>
      </c>
    </row>
    <row r="53" spans="1:9" x14ac:dyDescent="0.3">
      <c r="A53" t="s">
        <v>180</v>
      </c>
      <c r="B53" t="s">
        <v>254</v>
      </c>
      <c r="C53" t="s">
        <v>42</v>
      </c>
      <c r="D53" t="s">
        <v>183</v>
      </c>
      <c r="E53" t="s">
        <v>467</v>
      </c>
      <c r="F53" t="s">
        <v>181</v>
      </c>
      <c r="G53" t="s">
        <v>385</v>
      </c>
      <c r="H53" t="s">
        <v>180</v>
      </c>
      <c r="I53" t="s">
        <v>252</v>
      </c>
    </row>
    <row r="54" spans="1:9" x14ac:dyDescent="0.3">
      <c r="A54" t="s">
        <v>181</v>
      </c>
      <c r="B54" t="s">
        <v>252</v>
      </c>
      <c r="C54" t="s">
        <v>546</v>
      </c>
      <c r="D54" t="s">
        <v>184</v>
      </c>
      <c r="E54" t="s">
        <v>475</v>
      </c>
      <c r="F54" t="s">
        <v>182</v>
      </c>
      <c r="H54" t="s">
        <v>181</v>
      </c>
      <c r="I54" t="s">
        <v>493</v>
      </c>
    </row>
    <row r="55" spans="1:9" x14ac:dyDescent="0.3">
      <c r="A55" t="s">
        <v>182</v>
      </c>
      <c r="B55" t="s">
        <v>467</v>
      </c>
      <c r="C55" t="s">
        <v>547</v>
      </c>
      <c r="D55" t="s">
        <v>185</v>
      </c>
      <c r="E55" t="s">
        <v>178</v>
      </c>
      <c r="F55" t="s">
        <v>183</v>
      </c>
      <c r="G55" t="s">
        <v>44</v>
      </c>
      <c r="H55" t="s">
        <v>182</v>
      </c>
      <c r="I55" t="s">
        <v>439</v>
      </c>
    </row>
    <row r="56" spans="1:9" x14ac:dyDescent="0.3">
      <c r="A56" t="s">
        <v>183</v>
      </c>
      <c r="B56" t="s">
        <v>439</v>
      </c>
      <c r="C56" t="s">
        <v>548</v>
      </c>
      <c r="E56" t="s">
        <v>179</v>
      </c>
      <c r="F56" t="s">
        <v>184</v>
      </c>
      <c r="G56" t="s">
        <v>42</v>
      </c>
      <c r="H56" t="s">
        <v>183</v>
      </c>
      <c r="I56" t="s">
        <v>178</v>
      </c>
    </row>
    <row r="57" spans="1:9" x14ac:dyDescent="0.3">
      <c r="A57" t="s">
        <v>184</v>
      </c>
      <c r="B57" t="s">
        <v>178</v>
      </c>
      <c r="C57" t="s">
        <v>549</v>
      </c>
      <c r="D57" t="s">
        <v>186</v>
      </c>
      <c r="E57" t="s">
        <v>180</v>
      </c>
      <c r="F57" t="s">
        <v>185</v>
      </c>
      <c r="G57" t="s">
        <v>254</v>
      </c>
      <c r="H57" t="s">
        <v>184</v>
      </c>
      <c r="I57" t="s">
        <v>179</v>
      </c>
    </row>
    <row r="58" spans="1:9" x14ac:dyDescent="0.3">
      <c r="A58" t="s">
        <v>185</v>
      </c>
      <c r="B58" t="s">
        <v>179</v>
      </c>
      <c r="C58" t="s">
        <v>178</v>
      </c>
      <c r="D58" t="s">
        <v>77</v>
      </c>
      <c r="E58" t="s">
        <v>181</v>
      </c>
      <c r="G58" t="s">
        <v>252</v>
      </c>
      <c r="H58" t="s">
        <v>185</v>
      </c>
      <c r="I58" t="s">
        <v>180</v>
      </c>
    </row>
    <row r="59" spans="1:9" x14ac:dyDescent="0.3">
      <c r="B59" t="s">
        <v>180</v>
      </c>
      <c r="C59" t="s">
        <v>179</v>
      </c>
      <c r="D59" t="s">
        <v>255</v>
      </c>
      <c r="E59" t="s">
        <v>182</v>
      </c>
      <c r="F59" t="s">
        <v>186</v>
      </c>
      <c r="G59" t="s">
        <v>483</v>
      </c>
      <c r="I59" t="s">
        <v>181</v>
      </c>
    </row>
    <row r="60" spans="1:9" x14ac:dyDescent="0.3">
      <c r="A60" t="s">
        <v>186</v>
      </c>
      <c r="B60" t="s">
        <v>181</v>
      </c>
      <c r="C60" t="s">
        <v>180</v>
      </c>
      <c r="D60" t="s">
        <v>234</v>
      </c>
      <c r="E60" t="s">
        <v>183</v>
      </c>
      <c r="F60" t="s">
        <v>77</v>
      </c>
      <c r="G60" t="s">
        <v>484</v>
      </c>
      <c r="H60" t="s">
        <v>186</v>
      </c>
      <c r="I60" t="s">
        <v>182</v>
      </c>
    </row>
    <row r="61" spans="1:9" x14ac:dyDescent="0.3">
      <c r="A61" t="s">
        <v>77</v>
      </c>
      <c r="B61" t="s">
        <v>182</v>
      </c>
      <c r="C61" t="s">
        <v>181</v>
      </c>
      <c r="D61" t="s">
        <v>219</v>
      </c>
      <c r="E61" t="s">
        <v>184</v>
      </c>
      <c r="F61" t="s">
        <v>255</v>
      </c>
      <c r="G61" t="s">
        <v>178</v>
      </c>
      <c r="H61" t="s">
        <v>77</v>
      </c>
      <c r="I61" t="s">
        <v>183</v>
      </c>
    </row>
    <row r="62" spans="1:9" x14ac:dyDescent="0.3">
      <c r="A62" t="s">
        <v>255</v>
      </c>
      <c r="B62" t="s">
        <v>433</v>
      </c>
      <c r="C62" t="s">
        <v>182</v>
      </c>
      <c r="D62" t="s">
        <v>220</v>
      </c>
      <c r="E62" t="s">
        <v>185</v>
      </c>
      <c r="F62" t="s">
        <v>234</v>
      </c>
      <c r="G62" t="s">
        <v>179</v>
      </c>
      <c r="H62" t="s">
        <v>255</v>
      </c>
      <c r="I62" t="s">
        <v>184</v>
      </c>
    </row>
    <row r="63" spans="1:9" x14ac:dyDescent="0.3">
      <c r="A63" t="s">
        <v>234</v>
      </c>
      <c r="B63" t="s">
        <v>184</v>
      </c>
      <c r="C63" t="s">
        <v>183</v>
      </c>
      <c r="D63" t="s">
        <v>221</v>
      </c>
      <c r="F63" t="s">
        <v>219</v>
      </c>
      <c r="G63" t="s">
        <v>180</v>
      </c>
      <c r="H63" t="s">
        <v>234</v>
      </c>
      <c r="I63" t="s">
        <v>185</v>
      </c>
    </row>
    <row r="64" spans="1:9" x14ac:dyDescent="0.3">
      <c r="A64" t="s">
        <v>219</v>
      </c>
      <c r="B64" t="s">
        <v>185</v>
      </c>
      <c r="C64" t="s">
        <v>184</v>
      </c>
      <c r="D64" t="s">
        <v>222</v>
      </c>
      <c r="E64" t="s">
        <v>186</v>
      </c>
      <c r="F64" t="s">
        <v>220</v>
      </c>
      <c r="G64" t="s">
        <v>181</v>
      </c>
      <c r="H64" t="s">
        <v>219</v>
      </c>
    </row>
    <row r="65" spans="1:9" x14ac:dyDescent="0.3">
      <c r="A65" t="s">
        <v>220</v>
      </c>
      <c r="C65" t="s">
        <v>185</v>
      </c>
      <c r="D65" t="s">
        <v>235</v>
      </c>
      <c r="E65" t="s">
        <v>77</v>
      </c>
      <c r="F65" t="s">
        <v>221</v>
      </c>
      <c r="G65" t="s">
        <v>182</v>
      </c>
      <c r="H65" t="s">
        <v>220</v>
      </c>
      <c r="I65" t="s">
        <v>186</v>
      </c>
    </row>
    <row r="66" spans="1:9" x14ac:dyDescent="0.3">
      <c r="A66" t="s">
        <v>221</v>
      </c>
      <c r="B66" t="s">
        <v>186</v>
      </c>
      <c r="D66" t="s">
        <v>223</v>
      </c>
      <c r="E66" t="s">
        <v>356</v>
      </c>
      <c r="F66" t="s">
        <v>222</v>
      </c>
      <c r="G66" t="s">
        <v>485</v>
      </c>
      <c r="H66" t="s">
        <v>221</v>
      </c>
      <c r="I66" t="s">
        <v>77</v>
      </c>
    </row>
    <row r="67" spans="1:9" x14ac:dyDescent="0.3">
      <c r="A67" t="s">
        <v>222</v>
      </c>
      <c r="B67" t="s">
        <v>77</v>
      </c>
      <c r="C67" t="s">
        <v>186</v>
      </c>
      <c r="D67" t="s">
        <v>224</v>
      </c>
      <c r="E67" t="s">
        <v>357</v>
      </c>
      <c r="F67" t="s">
        <v>235</v>
      </c>
      <c r="G67" t="s">
        <v>184</v>
      </c>
      <c r="H67" t="s">
        <v>222</v>
      </c>
      <c r="I67" t="s">
        <v>356</v>
      </c>
    </row>
    <row r="68" spans="1:9" x14ac:dyDescent="0.3">
      <c r="A68" t="s">
        <v>235</v>
      </c>
      <c r="B68" t="s">
        <v>356</v>
      </c>
      <c r="C68" t="s">
        <v>77</v>
      </c>
      <c r="D68" t="s">
        <v>225</v>
      </c>
      <c r="E68" t="s">
        <v>219</v>
      </c>
      <c r="F68" t="s">
        <v>223</v>
      </c>
      <c r="G68" t="s">
        <v>185</v>
      </c>
      <c r="H68" t="s">
        <v>235</v>
      </c>
      <c r="I68" t="s">
        <v>357</v>
      </c>
    </row>
    <row r="69" spans="1:9" x14ac:dyDescent="0.3">
      <c r="A69" t="s">
        <v>223</v>
      </c>
      <c r="B69" t="s">
        <v>357</v>
      </c>
      <c r="C69" t="s">
        <v>550</v>
      </c>
      <c r="D69" t="s">
        <v>226</v>
      </c>
      <c r="E69" t="s">
        <v>220</v>
      </c>
      <c r="F69" t="s">
        <v>224</v>
      </c>
      <c r="H69" t="s">
        <v>223</v>
      </c>
      <c r="I69" t="s">
        <v>219</v>
      </c>
    </row>
    <row r="70" spans="1:9" x14ac:dyDescent="0.3">
      <c r="A70" t="s">
        <v>224</v>
      </c>
      <c r="B70" t="s">
        <v>219</v>
      </c>
      <c r="C70" t="s">
        <v>234</v>
      </c>
      <c r="D70" t="s">
        <v>227</v>
      </c>
      <c r="E70" t="s">
        <v>221</v>
      </c>
      <c r="F70" t="s">
        <v>225</v>
      </c>
      <c r="G70" t="s">
        <v>186</v>
      </c>
      <c r="H70" t="s">
        <v>224</v>
      </c>
      <c r="I70" t="s">
        <v>220</v>
      </c>
    </row>
    <row r="71" spans="1:9" x14ac:dyDescent="0.3">
      <c r="A71" t="s">
        <v>225</v>
      </c>
      <c r="B71" t="s">
        <v>220</v>
      </c>
      <c r="C71" t="s">
        <v>219</v>
      </c>
      <c r="D71" t="s">
        <v>228</v>
      </c>
      <c r="E71" t="s">
        <v>222</v>
      </c>
      <c r="F71" t="s">
        <v>226</v>
      </c>
      <c r="G71" t="s">
        <v>77</v>
      </c>
      <c r="H71" t="s">
        <v>225</v>
      </c>
      <c r="I71" t="s">
        <v>221</v>
      </c>
    </row>
    <row r="72" spans="1:9" x14ac:dyDescent="0.3">
      <c r="A72" t="s">
        <v>226</v>
      </c>
      <c r="B72" t="s">
        <v>221</v>
      </c>
      <c r="C72" t="s">
        <v>220</v>
      </c>
      <c r="D72" t="s">
        <v>229</v>
      </c>
      <c r="E72" t="s">
        <v>235</v>
      </c>
      <c r="F72" t="s">
        <v>227</v>
      </c>
      <c r="G72" t="s">
        <v>356</v>
      </c>
      <c r="H72" t="s">
        <v>226</v>
      </c>
      <c r="I72" t="s">
        <v>222</v>
      </c>
    </row>
    <row r="73" spans="1:9" x14ac:dyDescent="0.3">
      <c r="A73" t="s">
        <v>227</v>
      </c>
      <c r="B73" t="s">
        <v>222</v>
      </c>
      <c r="C73" t="s">
        <v>221</v>
      </c>
      <c r="E73" t="s">
        <v>358</v>
      </c>
      <c r="F73" t="s">
        <v>228</v>
      </c>
      <c r="G73" t="s">
        <v>357</v>
      </c>
      <c r="H73" t="s">
        <v>227</v>
      </c>
      <c r="I73" t="s">
        <v>235</v>
      </c>
    </row>
    <row r="74" spans="1:9" x14ac:dyDescent="0.3">
      <c r="A74" t="s">
        <v>228</v>
      </c>
      <c r="B74" t="s">
        <v>235</v>
      </c>
      <c r="C74" t="s">
        <v>222</v>
      </c>
      <c r="D74" t="s">
        <v>45</v>
      </c>
      <c r="E74" t="s">
        <v>224</v>
      </c>
      <c r="F74" t="s">
        <v>229</v>
      </c>
      <c r="G74" t="s">
        <v>219</v>
      </c>
      <c r="H74" t="s">
        <v>228</v>
      </c>
      <c r="I74" t="s">
        <v>358</v>
      </c>
    </row>
    <row r="75" spans="1:9" x14ac:dyDescent="0.3">
      <c r="A75" t="s">
        <v>229</v>
      </c>
      <c r="B75" t="s">
        <v>358</v>
      </c>
      <c r="C75" t="s">
        <v>235</v>
      </c>
      <c r="D75" t="s">
        <v>46</v>
      </c>
      <c r="E75" t="s">
        <v>225</v>
      </c>
      <c r="G75" t="s">
        <v>220</v>
      </c>
      <c r="H75" t="s">
        <v>229</v>
      </c>
      <c r="I75" t="s">
        <v>224</v>
      </c>
    </row>
    <row r="76" spans="1:9" x14ac:dyDescent="0.3">
      <c r="B76" t="s">
        <v>224</v>
      </c>
      <c r="C76" t="s">
        <v>223</v>
      </c>
      <c r="D76" t="s">
        <v>454</v>
      </c>
      <c r="E76" t="s">
        <v>226</v>
      </c>
      <c r="F76" t="s">
        <v>45</v>
      </c>
      <c r="G76" t="s">
        <v>221</v>
      </c>
      <c r="I76" t="s">
        <v>225</v>
      </c>
    </row>
    <row r="77" spans="1:9" x14ac:dyDescent="0.3">
      <c r="A77" t="s">
        <v>45</v>
      </c>
      <c r="B77" t="s">
        <v>225</v>
      </c>
      <c r="C77" t="s">
        <v>224</v>
      </c>
      <c r="D77" t="s">
        <v>455</v>
      </c>
      <c r="E77" t="s">
        <v>227</v>
      </c>
      <c r="F77" t="s">
        <v>46</v>
      </c>
      <c r="G77" t="s">
        <v>222</v>
      </c>
      <c r="H77" t="s">
        <v>45</v>
      </c>
      <c r="I77" t="s">
        <v>226</v>
      </c>
    </row>
    <row r="78" spans="1:9" x14ac:dyDescent="0.3">
      <c r="A78" t="s">
        <v>46</v>
      </c>
      <c r="B78" t="s">
        <v>226</v>
      </c>
      <c r="C78" t="s">
        <v>225</v>
      </c>
      <c r="D78" t="s">
        <v>456</v>
      </c>
      <c r="E78" t="s">
        <v>228</v>
      </c>
      <c r="F78" t="s">
        <v>454</v>
      </c>
      <c r="G78" t="s">
        <v>235</v>
      </c>
      <c r="H78" t="s">
        <v>46</v>
      </c>
      <c r="I78" t="s">
        <v>227</v>
      </c>
    </row>
    <row r="79" spans="1:9" x14ac:dyDescent="0.3">
      <c r="A79" t="s">
        <v>454</v>
      </c>
      <c r="B79" t="s">
        <v>227</v>
      </c>
      <c r="C79" t="s">
        <v>226</v>
      </c>
      <c r="D79" t="s">
        <v>389</v>
      </c>
      <c r="E79" t="s">
        <v>229</v>
      </c>
      <c r="F79" t="s">
        <v>455</v>
      </c>
      <c r="G79" t="s">
        <v>358</v>
      </c>
      <c r="H79" t="s">
        <v>454</v>
      </c>
      <c r="I79" t="s">
        <v>228</v>
      </c>
    </row>
    <row r="80" spans="1:9" x14ac:dyDescent="0.3">
      <c r="A80" t="s">
        <v>455</v>
      </c>
      <c r="B80" t="s">
        <v>228</v>
      </c>
      <c r="C80" t="s">
        <v>227</v>
      </c>
      <c r="D80" t="s">
        <v>390</v>
      </c>
      <c r="F80" t="s">
        <v>456</v>
      </c>
      <c r="G80" t="s">
        <v>224</v>
      </c>
      <c r="H80" t="s">
        <v>455</v>
      </c>
      <c r="I80" t="s">
        <v>229</v>
      </c>
    </row>
    <row r="81" spans="1:9" x14ac:dyDescent="0.3">
      <c r="A81" t="s">
        <v>456</v>
      </c>
      <c r="B81" t="s">
        <v>229</v>
      </c>
      <c r="C81" t="s">
        <v>228</v>
      </c>
      <c r="D81" t="s">
        <v>391</v>
      </c>
      <c r="E81" t="s">
        <v>45</v>
      </c>
      <c r="F81" t="s">
        <v>389</v>
      </c>
      <c r="G81" t="s">
        <v>225</v>
      </c>
      <c r="H81" t="s">
        <v>456</v>
      </c>
    </row>
    <row r="82" spans="1:9" x14ac:dyDescent="0.3">
      <c r="A82" t="s">
        <v>389</v>
      </c>
      <c r="C82" t="s">
        <v>229</v>
      </c>
      <c r="D82" t="s">
        <v>392</v>
      </c>
      <c r="E82" t="s">
        <v>46</v>
      </c>
      <c r="F82" t="s">
        <v>390</v>
      </c>
      <c r="G82" t="s">
        <v>226</v>
      </c>
      <c r="H82" t="s">
        <v>389</v>
      </c>
      <c r="I82" t="s">
        <v>45</v>
      </c>
    </row>
    <row r="83" spans="1:9" x14ac:dyDescent="0.3">
      <c r="A83" t="s">
        <v>390</v>
      </c>
      <c r="B83" t="s">
        <v>45</v>
      </c>
      <c r="D83" t="s">
        <v>393</v>
      </c>
      <c r="E83" t="s">
        <v>386</v>
      </c>
      <c r="F83" t="s">
        <v>391</v>
      </c>
      <c r="G83" t="s">
        <v>227</v>
      </c>
      <c r="H83" t="s">
        <v>390</v>
      </c>
      <c r="I83" t="s">
        <v>46</v>
      </c>
    </row>
    <row r="84" spans="1:9" x14ac:dyDescent="0.3">
      <c r="A84" t="s">
        <v>391</v>
      </c>
      <c r="B84" t="s">
        <v>46</v>
      </c>
      <c r="C84" t="s">
        <v>45</v>
      </c>
      <c r="D84" t="s">
        <v>394</v>
      </c>
      <c r="E84" t="s">
        <v>387</v>
      </c>
      <c r="F84" t="s">
        <v>392</v>
      </c>
      <c r="G84" t="s">
        <v>228</v>
      </c>
      <c r="H84" t="s">
        <v>391</v>
      </c>
      <c r="I84" t="s">
        <v>386</v>
      </c>
    </row>
    <row r="85" spans="1:9" x14ac:dyDescent="0.3">
      <c r="A85" t="s">
        <v>392</v>
      </c>
      <c r="B85" t="s">
        <v>386</v>
      </c>
      <c r="C85" t="s">
        <v>46</v>
      </c>
      <c r="D85" t="s">
        <v>395</v>
      </c>
      <c r="E85" t="s">
        <v>388</v>
      </c>
      <c r="F85" t="s">
        <v>393</v>
      </c>
      <c r="G85" t="s">
        <v>229</v>
      </c>
      <c r="H85" t="s">
        <v>392</v>
      </c>
      <c r="I85" t="s">
        <v>387</v>
      </c>
    </row>
    <row r="86" spans="1:9" x14ac:dyDescent="0.3">
      <c r="A86" t="s">
        <v>393</v>
      </c>
      <c r="B86" t="s">
        <v>387</v>
      </c>
      <c r="C86" t="s">
        <v>551</v>
      </c>
      <c r="D86" t="s">
        <v>396</v>
      </c>
      <c r="E86" t="s">
        <v>389</v>
      </c>
      <c r="F86" t="s">
        <v>394</v>
      </c>
      <c r="H86" t="s">
        <v>393</v>
      </c>
      <c r="I86" t="s">
        <v>388</v>
      </c>
    </row>
    <row r="87" spans="1:9" x14ac:dyDescent="0.3">
      <c r="A87" t="s">
        <v>394</v>
      </c>
      <c r="B87" t="s">
        <v>388</v>
      </c>
      <c r="C87" t="s">
        <v>552</v>
      </c>
      <c r="D87" t="s">
        <v>397</v>
      </c>
      <c r="E87" t="s">
        <v>390</v>
      </c>
      <c r="F87" t="s">
        <v>395</v>
      </c>
      <c r="G87" t="s">
        <v>45</v>
      </c>
      <c r="H87" t="s">
        <v>394</v>
      </c>
      <c r="I87" t="s">
        <v>389</v>
      </c>
    </row>
    <row r="88" spans="1:9" x14ac:dyDescent="0.3">
      <c r="A88" t="s">
        <v>395</v>
      </c>
      <c r="B88" t="s">
        <v>389</v>
      </c>
      <c r="C88" t="s">
        <v>456</v>
      </c>
      <c r="D88" t="s">
        <v>398</v>
      </c>
      <c r="E88" t="s">
        <v>391</v>
      </c>
      <c r="F88" t="s">
        <v>396</v>
      </c>
      <c r="G88" t="s">
        <v>46</v>
      </c>
      <c r="H88" t="s">
        <v>395</v>
      </c>
      <c r="I88" t="s">
        <v>390</v>
      </c>
    </row>
    <row r="89" spans="1:9" x14ac:dyDescent="0.3">
      <c r="A89" t="s">
        <v>396</v>
      </c>
      <c r="B89" t="s">
        <v>390</v>
      </c>
      <c r="C89" t="s">
        <v>389</v>
      </c>
      <c r="D89" t="s">
        <v>457</v>
      </c>
      <c r="E89" t="s">
        <v>392</v>
      </c>
      <c r="F89" t="s">
        <v>397</v>
      </c>
      <c r="G89" t="s">
        <v>386</v>
      </c>
      <c r="H89" t="s">
        <v>396</v>
      </c>
      <c r="I89" t="s">
        <v>391</v>
      </c>
    </row>
    <row r="90" spans="1:9" x14ac:dyDescent="0.3">
      <c r="A90" t="s">
        <v>397</v>
      </c>
      <c r="B90" t="s">
        <v>391</v>
      </c>
      <c r="C90" t="s">
        <v>390</v>
      </c>
      <c r="D90" t="s">
        <v>400</v>
      </c>
      <c r="E90" t="s">
        <v>393</v>
      </c>
      <c r="F90" t="s">
        <v>398</v>
      </c>
      <c r="G90" t="s">
        <v>387</v>
      </c>
      <c r="H90" t="s">
        <v>397</v>
      </c>
      <c r="I90" t="s">
        <v>392</v>
      </c>
    </row>
    <row r="91" spans="1:9" x14ac:dyDescent="0.3">
      <c r="A91" t="s">
        <v>398</v>
      </c>
      <c r="B91" t="s">
        <v>392</v>
      </c>
      <c r="C91" t="s">
        <v>391</v>
      </c>
      <c r="D91" t="s">
        <v>458</v>
      </c>
      <c r="E91" t="s">
        <v>394</v>
      </c>
      <c r="F91" t="s">
        <v>457</v>
      </c>
      <c r="G91" t="s">
        <v>388</v>
      </c>
      <c r="H91" t="s">
        <v>398</v>
      </c>
      <c r="I91" t="s">
        <v>393</v>
      </c>
    </row>
    <row r="92" spans="1:9" x14ac:dyDescent="0.3">
      <c r="A92" t="s">
        <v>457</v>
      </c>
      <c r="B92" t="s">
        <v>393</v>
      </c>
      <c r="C92" t="s">
        <v>392</v>
      </c>
      <c r="D92" t="s">
        <v>402</v>
      </c>
      <c r="E92" t="s">
        <v>395</v>
      </c>
      <c r="F92" t="s">
        <v>400</v>
      </c>
      <c r="G92" t="s">
        <v>389</v>
      </c>
      <c r="H92" t="s">
        <v>457</v>
      </c>
      <c r="I92" t="s">
        <v>394</v>
      </c>
    </row>
    <row r="93" spans="1:9" x14ac:dyDescent="0.3">
      <c r="A93" t="s">
        <v>400</v>
      </c>
      <c r="B93" t="s">
        <v>394</v>
      </c>
      <c r="C93" t="s">
        <v>393</v>
      </c>
      <c r="D93" t="s">
        <v>403</v>
      </c>
      <c r="E93" t="s">
        <v>396</v>
      </c>
      <c r="F93" t="s">
        <v>458</v>
      </c>
      <c r="G93" t="s">
        <v>390</v>
      </c>
      <c r="H93" t="s">
        <v>400</v>
      </c>
      <c r="I93" t="s">
        <v>395</v>
      </c>
    </row>
    <row r="94" spans="1:9" x14ac:dyDescent="0.3">
      <c r="A94" t="s">
        <v>458</v>
      </c>
      <c r="B94" t="s">
        <v>395</v>
      </c>
      <c r="C94" t="s">
        <v>394</v>
      </c>
      <c r="D94" t="s">
        <v>404</v>
      </c>
      <c r="E94" t="s">
        <v>397</v>
      </c>
      <c r="F94" t="s">
        <v>402</v>
      </c>
      <c r="G94" t="s">
        <v>391</v>
      </c>
      <c r="H94" t="s">
        <v>458</v>
      </c>
      <c r="I94" t="s">
        <v>396</v>
      </c>
    </row>
    <row r="95" spans="1:9" x14ac:dyDescent="0.3">
      <c r="A95" t="s">
        <v>402</v>
      </c>
      <c r="B95" t="s">
        <v>396</v>
      </c>
      <c r="C95" t="s">
        <v>395</v>
      </c>
      <c r="D95" t="s">
        <v>405</v>
      </c>
      <c r="E95" t="s">
        <v>398</v>
      </c>
      <c r="F95" t="s">
        <v>403</v>
      </c>
      <c r="G95" t="s">
        <v>392</v>
      </c>
      <c r="H95" t="s">
        <v>402</v>
      </c>
      <c r="I95" t="s">
        <v>397</v>
      </c>
    </row>
    <row r="96" spans="1:9" x14ac:dyDescent="0.3">
      <c r="A96" t="s">
        <v>403</v>
      </c>
      <c r="B96" t="s">
        <v>397</v>
      </c>
      <c r="C96" t="s">
        <v>396</v>
      </c>
      <c r="D96" t="s">
        <v>406</v>
      </c>
      <c r="E96" t="s">
        <v>399</v>
      </c>
      <c r="F96" t="s">
        <v>404</v>
      </c>
      <c r="G96" t="s">
        <v>393</v>
      </c>
      <c r="H96" t="s">
        <v>403</v>
      </c>
      <c r="I96" t="s">
        <v>398</v>
      </c>
    </row>
    <row r="97" spans="1:9" x14ac:dyDescent="0.3">
      <c r="A97" t="s">
        <v>404</v>
      </c>
      <c r="B97" t="s">
        <v>398</v>
      </c>
      <c r="C97" t="s">
        <v>397</v>
      </c>
      <c r="D97" t="s">
        <v>407</v>
      </c>
      <c r="E97" t="s">
        <v>400</v>
      </c>
      <c r="F97" t="s">
        <v>405</v>
      </c>
      <c r="G97" t="s">
        <v>394</v>
      </c>
      <c r="H97" t="s">
        <v>404</v>
      </c>
      <c r="I97" t="s">
        <v>399</v>
      </c>
    </row>
    <row r="98" spans="1:9" x14ac:dyDescent="0.3">
      <c r="A98" t="s">
        <v>405</v>
      </c>
      <c r="B98" t="s">
        <v>399</v>
      </c>
      <c r="C98" t="s">
        <v>398</v>
      </c>
      <c r="D98" t="s">
        <v>408</v>
      </c>
      <c r="E98" t="s">
        <v>401</v>
      </c>
      <c r="F98" t="s">
        <v>406</v>
      </c>
      <c r="G98" t="s">
        <v>395</v>
      </c>
      <c r="H98" t="s">
        <v>405</v>
      </c>
      <c r="I98" t="s">
        <v>400</v>
      </c>
    </row>
    <row r="99" spans="1:9" x14ac:dyDescent="0.3">
      <c r="A99" t="s">
        <v>406</v>
      </c>
      <c r="B99" t="s">
        <v>400</v>
      </c>
      <c r="C99" t="s">
        <v>457</v>
      </c>
      <c r="D99" t="s">
        <v>409</v>
      </c>
      <c r="E99" t="s">
        <v>402</v>
      </c>
      <c r="F99" t="s">
        <v>407</v>
      </c>
      <c r="G99" t="s">
        <v>396</v>
      </c>
      <c r="H99" t="s">
        <v>406</v>
      </c>
      <c r="I99" t="s">
        <v>401</v>
      </c>
    </row>
    <row r="100" spans="1:9" x14ac:dyDescent="0.3">
      <c r="A100" t="s">
        <v>407</v>
      </c>
      <c r="B100" t="s">
        <v>401</v>
      </c>
      <c r="C100" t="s">
        <v>400</v>
      </c>
      <c r="D100" t="s">
        <v>410</v>
      </c>
      <c r="E100" t="s">
        <v>403</v>
      </c>
      <c r="F100" t="s">
        <v>408</v>
      </c>
      <c r="G100" t="s">
        <v>397</v>
      </c>
      <c r="H100" t="s">
        <v>407</v>
      </c>
      <c r="I100" t="s">
        <v>402</v>
      </c>
    </row>
    <row r="101" spans="1:9" x14ac:dyDescent="0.3">
      <c r="A101" t="s">
        <v>408</v>
      </c>
      <c r="B101" t="s">
        <v>402</v>
      </c>
      <c r="C101" t="s">
        <v>458</v>
      </c>
      <c r="D101" t="s">
        <v>411</v>
      </c>
      <c r="E101" t="s">
        <v>404</v>
      </c>
      <c r="F101" t="s">
        <v>409</v>
      </c>
      <c r="G101" t="s">
        <v>398</v>
      </c>
      <c r="H101" t="s">
        <v>408</v>
      </c>
      <c r="I101" t="s">
        <v>403</v>
      </c>
    </row>
    <row r="102" spans="1:9" x14ac:dyDescent="0.3">
      <c r="A102" t="s">
        <v>409</v>
      </c>
      <c r="B102" t="s">
        <v>403</v>
      </c>
      <c r="C102" t="s">
        <v>402</v>
      </c>
      <c r="D102" t="s">
        <v>412</v>
      </c>
      <c r="E102" t="s">
        <v>405</v>
      </c>
      <c r="F102" t="s">
        <v>410</v>
      </c>
      <c r="G102" t="s">
        <v>399</v>
      </c>
      <c r="H102" t="s">
        <v>409</v>
      </c>
      <c r="I102" t="s">
        <v>404</v>
      </c>
    </row>
    <row r="103" spans="1:9" x14ac:dyDescent="0.3">
      <c r="A103" t="s">
        <v>410</v>
      </c>
      <c r="B103" t="s">
        <v>404</v>
      </c>
      <c r="C103" t="s">
        <v>403</v>
      </c>
      <c r="D103" t="s">
        <v>413</v>
      </c>
      <c r="E103" t="s">
        <v>406</v>
      </c>
      <c r="F103" t="s">
        <v>411</v>
      </c>
      <c r="G103" t="s">
        <v>400</v>
      </c>
      <c r="H103" t="s">
        <v>410</v>
      </c>
      <c r="I103" t="s">
        <v>405</v>
      </c>
    </row>
    <row r="104" spans="1:9" x14ac:dyDescent="0.3">
      <c r="A104" t="s">
        <v>411</v>
      </c>
      <c r="B104" t="s">
        <v>405</v>
      </c>
      <c r="C104" t="s">
        <v>404</v>
      </c>
      <c r="D104" t="s">
        <v>414</v>
      </c>
      <c r="E104" t="s">
        <v>407</v>
      </c>
      <c r="F104" t="s">
        <v>412</v>
      </c>
      <c r="G104" t="s">
        <v>401</v>
      </c>
      <c r="H104" t="s">
        <v>411</v>
      </c>
      <c r="I104" t="s">
        <v>406</v>
      </c>
    </row>
    <row r="105" spans="1:9" x14ac:dyDescent="0.3">
      <c r="A105" t="s">
        <v>412</v>
      </c>
      <c r="B105" t="s">
        <v>406</v>
      </c>
      <c r="C105" t="s">
        <v>405</v>
      </c>
      <c r="D105" t="s">
        <v>415</v>
      </c>
      <c r="E105" t="s">
        <v>408</v>
      </c>
      <c r="F105" t="s">
        <v>413</v>
      </c>
      <c r="G105" t="s">
        <v>402</v>
      </c>
      <c r="H105" t="s">
        <v>412</v>
      </c>
      <c r="I105" t="s">
        <v>407</v>
      </c>
    </row>
    <row r="106" spans="1:9" x14ac:dyDescent="0.3">
      <c r="A106" t="s">
        <v>413</v>
      </c>
      <c r="B106" t="s">
        <v>407</v>
      </c>
      <c r="C106" t="s">
        <v>406</v>
      </c>
      <c r="D106" t="s">
        <v>416</v>
      </c>
      <c r="E106" t="s">
        <v>409</v>
      </c>
      <c r="F106" t="s">
        <v>414</v>
      </c>
      <c r="G106" t="s">
        <v>403</v>
      </c>
      <c r="H106" t="s">
        <v>413</v>
      </c>
      <c r="I106" t="s">
        <v>408</v>
      </c>
    </row>
    <row r="107" spans="1:9" x14ac:dyDescent="0.3">
      <c r="A107" t="s">
        <v>414</v>
      </c>
      <c r="B107" t="s">
        <v>408</v>
      </c>
      <c r="C107" t="s">
        <v>407</v>
      </c>
      <c r="D107" t="s">
        <v>417</v>
      </c>
      <c r="E107" t="s">
        <v>410</v>
      </c>
      <c r="F107" t="s">
        <v>415</v>
      </c>
      <c r="G107" t="s">
        <v>404</v>
      </c>
      <c r="H107" t="s">
        <v>414</v>
      </c>
      <c r="I107" t="s">
        <v>409</v>
      </c>
    </row>
    <row r="108" spans="1:9" x14ac:dyDescent="0.3">
      <c r="A108" t="s">
        <v>415</v>
      </c>
      <c r="B108" t="s">
        <v>409</v>
      </c>
      <c r="C108" t="s">
        <v>408</v>
      </c>
      <c r="D108" t="s">
        <v>418</v>
      </c>
      <c r="E108" t="s">
        <v>411</v>
      </c>
      <c r="F108" t="s">
        <v>416</v>
      </c>
      <c r="G108" t="s">
        <v>405</v>
      </c>
      <c r="H108" t="s">
        <v>415</v>
      </c>
      <c r="I108" t="s">
        <v>410</v>
      </c>
    </row>
    <row r="109" spans="1:9" x14ac:dyDescent="0.3">
      <c r="A109" t="s">
        <v>416</v>
      </c>
      <c r="B109" t="s">
        <v>410</v>
      </c>
      <c r="C109" t="s">
        <v>409</v>
      </c>
      <c r="D109" t="s">
        <v>419</v>
      </c>
      <c r="E109" t="s">
        <v>412</v>
      </c>
      <c r="F109" t="s">
        <v>417</v>
      </c>
      <c r="G109" t="s">
        <v>406</v>
      </c>
      <c r="H109" t="s">
        <v>416</v>
      </c>
      <c r="I109" t="s">
        <v>411</v>
      </c>
    </row>
    <row r="110" spans="1:9" x14ac:dyDescent="0.3">
      <c r="A110" t="s">
        <v>417</v>
      </c>
      <c r="B110" t="s">
        <v>411</v>
      </c>
      <c r="C110" t="s">
        <v>410</v>
      </c>
      <c r="D110" t="s">
        <v>420</v>
      </c>
      <c r="E110" t="s">
        <v>413</v>
      </c>
      <c r="F110" t="s">
        <v>418</v>
      </c>
      <c r="G110" t="s">
        <v>407</v>
      </c>
      <c r="H110" t="s">
        <v>417</v>
      </c>
      <c r="I110" t="s">
        <v>412</v>
      </c>
    </row>
    <row r="111" spans="1:9" x14ac:dyDescent="0.3">
      <c r="A111" t="s">
        <v>418</v>
      </c>
      <c r="B111" t="s">
        <v>412</v>
      </c>
      <c r="C111" t="s">
        <v>411</v>
      </c>
      <c r="D111" t="s">
        <v>421</v>
      </c>
      <c r="E111" t="s">
        <v>414</v>
      </c>
      <c r="F111" t="s">
        <v>419</v>
      </c>
      <c r="G111" t="s">
        <v>408</v>
      </c>
      <c r="H111" t="s">
        <v>418</v>
      </c>
      <c r="I111" t="s">
        <v>413</v>
      </c>
    </row>
    <row r="112" spans="1:9" x14ac:dyDescent="0.3">
      <c r="A112" t="s">
        <v>419</v>
      </c>
      <c r="B112" t="s">
        <v>413</v>
      </c>
      <c r="C112" t="s">
        <v>412</v>
      </c>
      <c r="E112" t="s">
        <v>415</v>
      </c>
      <c r="F112" t="s">
        <v>420</v>
      </c>
      <c r="G112" t="s">
        <v>409</v>
      </c>
      <c r="H112" t="s">
        <v>419</v>
      </c>
      <c r="I112" t="s">
        <v>414</v>
      </c>
    </row>
    <row r="113" spans="1:9" x14ac:dyDescent="0.3">
      <c r="A113" t="s">
        <v>420</v>
      </c>
      <c r="B113" t="s">
        <v>414</v>
      </c>
      <c r="C113" t="s">
        <v>413</v>
      </c>
      <c r="D113" t="s">
        <v>504</v>
      </c>
      <c r="E113" t="s">
        <v>416</v>
      </c>
      <c r="F113" t="s">
        <v>421</v>
      </c>
      <c r="G113" t="s">
        <v>410</v>
      </c>
      <c r="H113" t="s">
        <v>420</v>
      </c>
      <c r="I113" t="s">
        <v>415</v>
      </c>
    </row>
    <row r="114" spans="1:9" x14ac:dyDescent="0.3">
      <c r="A114" t="s">
        <v>421</v>
      </c>
      <c r="B114" t="s">
        <v>415</v>
      </c>
      <c r="C114" t="s">
        <v>414</v>
      </c>
      <c r="D114" t="s">
        <v>271</v>
      </c>
      <c r="E114" t="s">
        <v>417</v>
      </c>
      <c r="G114" t="s">
        <v>411</v>
      </c>
      <c r="H114" t="s">
        <v>421</v>
      </c>
      <c r="I114" t="s">
        <v>416</v>
      </c>
    </row>
    <row r="115" spans="1:9" x14ac:dyDescent="0.3">
      <c r="B115" t="s">
        <v>416</v>
      </c>
      <c r="C115" t="s">
        <v>415</v>
      </c>
      <c r="D115" t="s">
        <v>272</v>
      </c>
      <c r="E115" t="s">
        <v>418</v>
      </c>
      <c r="F115" t="s">
        <v>508</v>
      </c>
      <c r="G115" t="s">
        <v>412</v>
      </c>
      <c r="I115" t="s">
        <v>417</v>
      </c>
    </row>
    <row r="116" spans="1:9" x14ac:dyDescent="0.3">
      <c r="A116" t="s">
        <v>496</v>
      </c>
      <c r="B116" t="s">
        <v>417</v>
      </c>
      <c r="C116" t="s">
        <v>416</v>
      </c>
      <c r="D116" t="s">
        <v>273</v>
      </c>
      <c r="E116" t="s">
        <v>419</v>
      </c>
      <c r="F116" t="s">
        <v>327</v>
      </c>
      <c r="G116" t="s">
        <v>413</v>
      </c>
      <c r="H116" t="s">
        <v>514</v>
      </c>
      <c r="I116" t="s">
        <v>418</v>
      </c>
    </row>
    <row r="117" spans="1:9" x14ac:dyDescent="0.3">
      <c r="A117" t="s">
        <v>497</v>
      </c>
      <c r="B117" t="s">
        <v>418</v>
      </c>
      <c r="C117" t="s">
        <v>417</v>
      </c>
      <c r="D117" t="s">
        <v>505</v>
      </c>
      <c r="E117" t="s">
        <v>420</v>
      </c>
      <c r="F117" t="s">
        <v>509</v>
      </c>
      <c r="G117" t="s">
        <v>414</v>
      </c>
      <c r="H117" t="s">
        <v>497</v>
      </c>
      <c r="I117" t="s">
        <v>419</v>
      </c>
    </row>
    <row r="118" spans="1:9" x14ac:dyDescent="0.3">
      <c r="A118" t="s">
        <v>498</v>
      </c>
      <c r="B118" t="s">
        <v>419</v>
      </c>
      <c r="C118" t="s">
        <v>418</v>
      </c>
      <c r="D118" t="s">
        <v>506</v>
      </c>
      <c r="E118" t="s">
        <v>421</v>
      </c>
      <c r="F118" t="s">
        <v>510</v>
      </c>
      <c r="G118" t="s">
        <v>415</v>
      </c>
      <c r="H118" t="s">
        <v>509</v>
      </c>
      <c r="I118" t="s">
        <v>420</v>
      </c>
    </row>
    <row r="119" spans="1:9" x14ac:dyDescent="0.3">
      <c r="A119" t="s">
        <v>499</v>
      </c>
      <c r="B119" t="s">
        <v>420</v>
      </c>
      <c r="C119" t="s">
        <v>419</v>
      </c>
      <c r="F119" t="s">
        <v>511</v>
      </c>
      <c r="G119" t="s">
        <v>416</v>
      </c>
      <c r="H119" t="s">
        <v>510</v>
      </c>
      <c r="I119" t="s">
        <v>421</v>
      </c>
    </row>
    <row r="120" spans="1:9" x14ac:dyDescent="0.3">
      <c r="A120" t="s">
        <v>500</v>
      </c>
      <c r="B120" t="s">
        <v>421</v>
      </c>
      <c r="C120" t="s">
        <v>420</v>
      </c>
      <c r="D120" t="s">
        <v>507</v>
      </c>
      <c r="E120" t="s">
        <v>469</v>
      </c>
      <c r="F120" t="s">
        <v>512</v>
      </c>
      <c r="G120" t="s">
        <v>417</v>
      </c>
      <c r="H120" t="s">
        <v>515</v>
      </c>
    </row>
    <row r="121" spans="1:9" x14ac:dyDescent="0.3">
      <c r="A121" t="s">
        <v>501</v>
      </c>
      <c r="C121" t="s">
        <v>421</v>
      </c>
      <c r="E121" t="s">
        <v>470</v>
      </c>
      <c r="G121" t="s">
        <v>418</v>
      </c>
      <c r="H121" t="s">
        <v>516</v>
      </c>
      <c r="I121" t="s">
        <v>487</v>
      </c>
    </row>
    <row r="122" spans="1:9" x14ac:dyDescent="0.3">
      <c r="B122" t="s">
        <v>460</v>
      </c>
      <c r="E122" t="s">
        <v>471</v>
      </c>
      <c r="F122" t="s">
        <v>513</v>
      </c>
      <c r="G122" t="s">
        <v>419</v>
      </c>
      <c r="I122" t="s">
        <v>488</v>
      </c>
    </row>
    <row r="123" spans="1:9" x14ac:dyDescent="0.3">
      <c r="A123" t="s">
        <v>503</v>
      </c>
      <c r="B123" t="s">
        <v>426</v>
      </c>
      <c r="C123" t="s">
        <v>521</v>
      </c>
      <c r="E123" t="s">
        <v>472</v>
      </c>
      <c r="G123" t="s">
        <v>420</v>
      </c>
      <c r="H123" t="s">
        <v>518</v>
      </c>
      <c r="I123" t="s">
        <v>489</v>
      </c>
    </row>
    <row r="124" spans="1:9" x14ac:dyDescent="0.3">
      <c r="B124" t="s">
        <v>461</v>
      </c>
      <c r="C124" t="s">
        <v>522</v>
      </c>
      <c r="E124" t="s">
        <v>473</v>
      </c>
      <c r="G124" t="s">
        <v>421</v>
      </c>
      <c r="I124" t="s">
        <v>490</v>
      </c>
    </row>
    <row r="125" spans="1:9" x14ac:dyDescent="0.3">
      <c r="A125" t="s">
        <v>325</v>
      </c>
      <c r="B125" t="s">
        <v>462</v>
      </c>
      <c r="C125" t="s">
        <v>523</v>
      </c>
      <c r="E125" t="s">
        <v>474</v>
      </c>
      <c r="I125" t="s">
        <v>491</v>
      </c>
    </row>
    <row r="126" spans="1:9" x14ac:dyDescent="0.3">
      <c r="B126" t="s">
        <v>463</v>
      </c>
      <c r="C126" t="s">
        <v>524</v>
      </c>
      <c r="G126" t="s">
        <v>477</v>
      </c>
      <c r="I126" t="s">
        <v>492</v>
      </c>
    </row>
    <row r="127" spans="1:9" x14ac:dyDescent="0.3">
      <c r="B127" t="s">
        <v>464</v>
      </c>
      <c r="C127" t="s">
        <v>525</v>
      </c>
      <c r="E127" t="s">
        <v>476</v>
      </c>
      <c r="G127" t="s">
        <v>478</v>
      </c>
    </row>
    <row r="128" spans="1:9" x14ac:dyDescent="0.3">
      <c r="C128" t="s">
        <v>526</v>
      </c>
      <c r="E128" t="s">
        <v>443</v>
      </c>
      <c r="G128" t="s">
        <v>479</v>
      </c>
      <c r="I128" t="s">
        <v>494</v>
      </c>
    </row>
    <row r="129" spans="2:7" x14ac:dyDescent="0.3">
      <c r="B129" t="s">
        <v>468</v>
      </c>
      <c r="G129" t="s">
        <v>480</v>
      </c>
    </row>
    <row r="130" spans="2:7" x14ac:dyDescent="0.3">
      <c r="B130" t="s">
        <v>365</v>
      </c>
      <c r="C130" t="s">
        <v>553</v>
      </c>
      <c r="E130" t="s">
        <v>444</v>
      </c>
      <c r="G130" t="s">
        <v>481</v>
      </c>
    </row>
    <row r="131" spans="2:7" x14ac:dyDescent="0.3">
      <c r="B131" t="s">
        <v>366</v>
      </c>
      <c r="E131" t="s">
        <v>424</v>
      </c>
      <c r="G131" t="s">
        <v>482</v>
      </c>
    </row>
    <row r="132" spans="2:7" x14ac:dyDescent="0.3">
      <c r="B132" t="s">
        <v>367</v>
      </c>
    </row>
    <row r="133" spans="2:7" x14ac:dyDescent="0.3">
      <c r="B133" t="s">
        <v>368</v>
      </c>
      <c r="G133" t="s">
        <v>486</v>
      </c>
    </row>
    <row r="134" spans="2:7" x14ac:dyDescent="0.3">
      <c r="B134" t="s">
        <v>369</v>
      </c>
    </row>
    <row r="136" spans="2:7" x14ac:dyDescent="0.3">
      <c r="B136" t="s">
        <v>422</v>
      </c>
    </row>
    <row r="138" spans="2:7" x14ac:dyDescent="0.3">
      <c r="B138" t="s">
        <v>45</v>
      </c>
    </row>
    <row r="139" spans="2:7" x14ac:dyDescent="0.3">
      <c r="B139" t="s">
        <v>46</v>
      </c>
    </row>
    <row r="140" spans="2:7" x14ac:dyDescent="0.3">
      <c r="B140" t="s">
        <v>359</v>
      </c>
    </row>
    <row r="141" spans="2:7" x14ac:dyDescent="0.3">
      <c r="B141" t="s">
        <v>360</v>
      </c>
    </row>
    <row r="142" spans="2:7" x14ac:dyDescent="0.3">
      <c r="B142" t="s">
        <v>361</v>
      </c>
    </row>
    <row r="143" spans="2:7" x14ac:dyDescent="0.3">
      <c r="B143" t="s">
        <v>188</v>
      </c>
    </row>
    <row r="144" spans="2:7" x14ac:dyDescent="0.3">
      <c r="B144" t="s">
        <v>189</v>
      </c>
    </row>
    <row r="145" spans="2:2" x14ac:dyDescent="0.3">
      <c r="B145" t="s">
        <v>190</v>
      </c>
    </row>
    <row r="146" spans="2:2" x14ac:dyDescent="0.3">
      <c r="B146" t="s">
        <v>191</v>
      </c>
    </row>
    <row r="147" spans="2:2" x14ac:dyDescent="0.3">
      <c r="B147" t="s">
        <v>192</v>
      </c>
    </row>
    <row r="148" spans="2:2" x14ac:dyDescent="0.3">
      <c r="B148" t="s">
        <v>193</v>
      </c>
    </row>
    <row r="149" spans="2:2" x14ac:dyDescent="0.3">
      <c r="B149" t="s">
        <v>194</v>
      </c>
    </row>
    <row r="150" spans="2:2" x14ac:dyDescent="0.3">
      <c r="B150" t="s">
        <v>195</v>
      </c>
    </row>
    <row r="151" spans="2:2" x14ac:dyDescent="0.3">
      <c r="B151" t="s">
        <v>196</v>
      </c>
    </row>
    <row r="152" spans="2:2" x14ac:dyDescent="0.3">
      <c r="B152" t="s">
        <v>238</v>
      </c>
    </row>
    <row r="153" spans="2:2" x14ac:dyDescent="0.3">
      <c r="B153" t="s">
        <v>362</v>
      </c>
    </row>
    <row r="154" spans="2:2" x14ac:dyDescent="0.3">
      <c r="B154" t="s">
        <v>239</v>
      </c>
    </row>
    <row r="155" spans="2:2" x14ac:dyDescent="0.3">
      <c r="B155" t="s">
        <v>363</v>
      </c>
    </row>
    <row r="156" spans="2:2" x14ac:dyDescent="0.3">
      <c r="B156" t="s">
        <v>199</v>
      </c>
    </row>
    <row r="157" spans="2:2" x14ac:dyDescent="0.3">
      <c r="B157" t="s">
        <v>200</v>
      </c>
    </row>
    <row r="158" spans="2:2" x14ac:dyDescent="0.3">
      <c r="B158" t="s">
        <v>201</v>
      </c>
    </row>
    <row r="159" spans="2:2" x14ac:dyDescent="0.3">
      <c r="B159" t="s">
        <v>202</v>
      </c>
    </row>
    <row r="160" spans="2:2" x14ac:dyDescent="0.3">
      <c r="B160" t="s">
        <v>203</v>
      </c>
    </row>
    <row r="161" spans="2:2" x14ac:dyDescent="0.3">
      <c r="B161" t="s">
        <v>204</v>
      </c>
    </row>
    <row r="162" spans="2:2" x14ac:dyDescent="0.3">
      <c r="B162" t="s">
        <v>205</v>
      </c>
    </row>
    <row r="163" spans="2:2" x14ac:dyDescent="0.3">
      <c r="B163" t="s">
        <v>206</v>
      </c>
    </row>
    <row r="164" spans="2:2" x14ac:dyDescent="0.3">
      <c r="B164" t="s">
        <v>207</v>
      </c>
    </row>
    <row r="165" spans="2:2" x14ac:dyDescent="0.3">
      <c r="B165" t="s">
        <v>208</v>
      </c>
    </row>
    <row r="166" spans="2:2" x14ac:dyDescent="0.3">
      <c r="B166" t="s">
        <v>209</v>
      </c>
    </row>
    <row r="167" spans="2:2" x14ac:dyDescent="0.3">
      <c r="B167" t="s">
        <v>210</v>
      </c>
    </row>
    <row r="168" spans="2:2" x14ac:dyDescent="0.3">
      <c r="B168" t="s">
        <v>211</v>
      </c>
    </row>
    <row r="169" spans="2:2" x14ac:dyDescent="0.3">
      <c r="B169" t="s">
        <v>212</v>
      </c>
    </row>
    <row r="170" spans="2:2" x14ac:dyDescent="0.3">
      <c r="B170" t="s">
        <v>213</v>
      </c>
    </row>
    <row r="171" spans="2:2" x14ac:dyDescent="0.3">
      <c r="B171" t="s">
        <v>214</v>
      </c>
    </row>
    <row r="172" spans="2:2" x14ac:dyDescent="0.3">
      <c r="B172" t="s">
        <v>215</v>
      </c>
    </row>
    <row r="173" spans="2:2" x14ac:dyDescent="0.3">
      <c r="B173" t="s">
        <v>216</v>
      </c>
    </row>
    <row r="174" spans="2:2" x14ac:dyDescent="0.3">
      <c r="B174" t="s">
        <v>217</v>
      </c>
    </row>
    <row r="175" spans="2:2" x14ac:dyDescent="0.3">
      <c r="B175" t="s">
        <v>218</v>
      </c>
    </row>
    <row r="177" spans="2:2" x14ac:dyDescent="0.3">
      <c r="B177" t="s">
        <v>348</v>
      </c>
    </row>
    <row r="178" spans="2:2" x14ac:dyDescent="0.3">
      <c r="B178" t="s">
        <v>349</v>
      </c>
    </row>
    <row r="179" spans="2:2" x14ac:dyDescent="0.3">
      <c r="B179" t="s">
        <v>350</v>
      </c>
    </row>
    <row r="180" spans="2:2" x14ac:dyDescent="0.3">
      <c r="B180" t="s">
        <v>351</v>
      </c>
    </row>
    <row r="181" spans="2:2" x14ac:dyDescent="0.3">
      <c r="B181" t="s">
        <v>352</v>
      </c>
    </row>
    <row r="183" spans="2:2" x14ac:dyDescent="0.3">
      <c r="B183" t="s">
        <v>364</v>
      </c>
    </row>
  </sheetData>
  <mergeCells count="8">
    <mergeCell ref="A1:C1"/>
    <mergeCell ref="R1:S1"/>
    <mergeCell ref="D1:E1"/>
    <mergeCell ref="F1:G1"/>
    <mergeCell ref="L1:M1"/>
    <mergeCell ref="N1:O1"/>
    <mergeCell ref="P1:Q1"/>
    <mergeCell ref="H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897A-B628-4B3D-987E-657DDC7F7DEF}">
  <dimension ref="A1:AD183"/>
  <sheetViews>
    <sheetView topLeftCell="G4" workbookViewId="0">
      <selection activeCell="Q27" sqref="Q27"/>
    </sheetView>
  </sheetViews>
  <sheetFormatPr defaultRowHeight="14.4" x14ac:dyDescent="0.3"/>
  <cols>
    <col min="1" max="1" width="93" bestFit="1" customWidth="1"/>
    <col min="2" max="2" width="93" customWidth="1"/>
    <col min="3" max="3" width="93" bestFit="1" customWidth="1"/>
    <col min="4" max="4" width="93" customWidth="1"/>
    <col min="5" max="5" width="93" bestFit="1" customWidth="1"/>
    <col min="6" max="6" width="93" customWidth="1"/>
    <col min="7" max="7" width="93" bestFit="1" customWidth="1"/>
    <col min="9" max="9" width="24.33203125" bestFit="1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2" bestFit="1" customWidth="1"/>
    <col min="15" max="15" width="12" customWidth="1"/>
    <col min="16" max="16" width="12" bestFit="1" customWidth="1"/>
    <col min="26" max="26" width="4" bestFit="1" customWidth="1"/>
    <col min="27" max="27" width="3.109375" bestFit="1" customWidth="1"/>
    <col min="28" max="28" width="4.44140625" bestFit="1" customWidth="1"/>
    <col min="29" max="29" width="3.44140625" bestFit="1" customWidth="1"/>
    <col min="30" max="30" width="4.5546875" bestFit="1" customWidth="1"/>
  </cols>
  <sheetData>
    <row r="1" spans="1:30" x14ac:dyDescent="0.3">
      <c r="A1" s="10" t="s">
        <v>294</v>
      </c>
      <c r="B1" s="10"/>
      <c r="C1" s="10" t="s">
        <v>291</v>
      </c>
      <c r="D1" s="10"/>
      <c r="E1" s="10" t="s">
        <v>292</v>
      </c>
      <c r="F1" s="10"/>
      <c r="G1" s="1" t="s">
        <v>293</v>
      </c>
      <c r="J1" s="9" t="s">
        <v>294</v>
      </c>
      <c r="K1" s="9"/>
      <c r="L1" s="9" t="s">
        <v>291</v>
      </c>
      <c r="M1" s="9"/>
      <c r="N1" s="9" t="s">
        <v>292</v>
      </c>
      <c r="O1" s="9"/>
      <c r="P1" t="s">
        <v>293</v>
      </c>
      <c r="AA1" t="s">
        <v>294</v>
      </c>
      <c r="AB1" t="s">
        <v>291</v>
      </c>
      <c r="AC1" t="s">
        <v>292</v>
      </c>
      <c r="AD1" t="s">
        <v>293</v>
      </c>
    </row>
    <row r="2" spans="1:30" x14ac:dyDescent="0.3">
      <c r="A2" t="s">
        <v>47</v>
      </c>
      <c r="B2" t="s">
        <v>347</v>
      </c>
      <c r="C2" t="s">
        <v>47</v>
      </c>
      <c r="D2" t="s">
        <v>347</v>
      </c>
      <c r="E2" t="s">
        <v>47</v>
      </c>
      <c r="F2" t="s">
        <v>347</v>
      </c>
      <c r="G2" t="s">
        <v>47</v>
      </c>
      <c r="J2" s="8" t="s">
        <v>445</v>
      </c>
      <c r="K2" s="8" t="s">
        <v>446</v>
      </c>
      <c r="L2" s="8" t="s">
        <v>445</v>
      </c>
      <c r="M2" s="8" t="s">
        <v>446</v>
      </c>
      <c r="N2" s="8" t="s">
        <v>445</v>
      </c>
      <c r="O2" s="8" t="s">
        <v>446</v>
      </c>
      <c r="P2" s="8" t="s">
        <v>445</v>
      </c>
      <c r="Q2" s="8"/>
      <c r="Z2" t="s">
        <v>17</v>
      </c>
      <c r="AA2">
        <v>3</v>
      </c>
      <c r="AB2">
        <v>2</v>
      </c>
      <c r="AC2">
        <v>3</v>
      </c>
      <c r="AD2">
        <v>1</v>
      </c>
    </row>
    <row r="3" spans="1:30" x14ac:dyDescent="0.3">
      <c r="A3" t="s">
        <v>41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I3" t="s">
        <v>35</v>
      </c>
      <c r="J3">
        <f t="shared" ref="J3:P3" si="0">_xlfn.NUMBERVALUE(SUBSTITUTE(A9,"Availability: ",""))</f>
        <v>0.99996431709223499</v>
      </c>
      <c r="K3">
        <f t="shared" si="0"/>
        <v>0.99997713061496296</v>
      </c>
      <c r="L3">
        <f t="shared" si="0"/>
        <v>0.99997809047476804</v>
      </c>
      <c r="M3">
        <f t="shared" si="0"/>
        <v>0.99997815432008197</v>
      </c>
      <c r="N3">
        <f t="shared" si="0"/>
        <v>0.99995752682319605</v>
      </c>
      <c r="O3">
        <f t="shared" si="0"/>
        <v>0.99997406804259203</v>
      </c>
      <c r="P3">
        <f t="shared" si="0"/>
        <v>0.99995032811663098</v>
      </c>
      <c r="Z3" t="s">
        <v>18</v>
      </c>
      <c r="AA3">
        <v>2</v>
      </c>
      <c r="AB3">
        <v>1</v>
      </c>
      <c r="AC3">
        <v>1</v>
      </c>
      <c r="AD3">
        <v>1</v>
      </c>
    </row>
    <row r="4" spans="1:30" x14ac:dyDescent="0.3">
      <c r="A4" t="s">
        <v>175</v>
      </c>
      <c r="B4" t="s">
        <v>175</v>
      </c>
      <c r="C4" t="s">
        <v>175</v>
      </c>
      <c r="D4" t="s">
        <v>175</v>
      </c>
      <c r="E4" t="s">
        <v>175</v>
      </c>
      <c r="F4" t="s">
        <v>175</v>
      </c>
      <c r="G4" t="s">
        <v>175</v>
      </c>
      <c r="I4" t="s">
        <v>243</v>
      </c>
      <c r="J4">
        <f t="shared" ref="J4:P4" si="1">_xlfn.NUMBERVALUE(SUBSTITUTE(A12,"Normalized Carbon Footprint: ",""))</f>
        <v>5.5647078309515999E-2</v>
      </c>
      <c r="K4">
        <f t="shared" si="1"/>
        <v>0.10834963558569501</v>
      </c>
      <c r="L4">
        <f t="shared" si="1"/>
        <v>4.6107884132192502E-2</v>
      </c>
      <c r="M4">
        <f t="shared" si="1"/>
        <v>0.10834963558569501</v>
      </c>
      <c r="N4">
        <f t="shared" si="1"/>
        <v>4.7152377100777298E-2</v>
      </c>
      <c r="O4">
        <f t="shared" si="1"/>
        <v>0.10727007205028199</v>
      </c>
      <c r="P4">
        <f t="shared" si="1"/>
        <v>4.5063391163607698E-2</v>
      </c>
      <c r="Z4" t="s">
        <v>19</v>
      </c>
      <c r="AA4">
        <v>1</v>
      </c>
      <c r="AB4">
        <v>1</v>
      </c>
      <c r="AC4">
        <v>1</v>
      </c>
      <c r="AD4">
        <v>1</v>
      </c>
    </row>
    <row r="5" spans="1:30" x14ac:dyDescent="0.3">
      <c r="A5" t="s">
        <v>78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I5" t="s">
        <v>241</v>
      </c>
      <c r="J5">
        <f t="shared" ref="J5:P5" si="2">_xlfn.NUMBERVALUE(SUBSTITUTE(A11,"Carbon Footprint: ",""))</f>
        <v>8535.8114175282899</v>
      </c>
      <c r="K5">
        <f t="shared" si="2"/>
        <v>16619.957140845199</v>
      </c>
      <c r="L5">
        <f t="shared" si="2"/>
        <v>7072.5762388559697</v>
      </c>
      <c r="M5">
        <f t="shared" si="2"/>
        <v>16619.957140845199</v>
      </c>
      <c r="N5">
        <f t="shared" si="2"/>
        <v>7232.7930063416698</v>
      </c>
      <c r="O5">
        <f t="shared" si="2"/>
        <v>16454.360832261402</v>
      </c>
      <c r="P5">
        <f t="shared" si="2"/>
        <v>6912.3594713702696</v>
      </c>
      <c r="Z5" t="s">
        <v>20</v>
      </c>
      <c r="AA5">
        <v>3</v>
      </c>
      <c r="AB5">
        <v>1</v>
      </c>
      <c r="AC5">
        <v>1</v>
      </c>
      <c r="AD5">
        <v>1</v>
      </c>
    </row>
    <row r="6" spans="1:30" x14ac:dyDescent="0.3">
      <c r="A6" t="s">
        <v>176</v>
      </c>
      <c r="B6" t="s">
        <v>176</v>
      </c>
      <c r="C6" t="s">
        <v>176</v>
      </c>
      <c r="D6" t="s">
        <v>176</v>
      </c>
      <c r="E6" t="s">
        <v>176</v>
      </c>
      <c r="F6" t="s">
        <v>176</v>
      </c>
      <c r="G6" t="s">
        <v>176</v>
      </c>
      <c r="I6" t="s">
        <v>240</v>
      </c>
      <c r="J6">
        <f t="shared" ref="J6:P6" si="3">_xlfn.NUMBERVALUE(SUBSTITUTE(A10,"Latency: ",""))</f>
        <v>31.707896318838898</v>
      </c>
      <c r="K6">
        <f t="shared" si="3"/>
        <v>56.653611769232</v>
      </c>
      <c r="L6">
        <f t="shared" si="3"/>
        <v>23.707896318838898</v>
      </c>
      <c r="M6">
        <f t="shared" si="3"/>
        <v>58.653611769232</v>
      </c>
      <c r="N6">
        <f t="shared" si="3"/>
        <v>25.707896318838898</v>
      </c>
      <c r="O6">
        <f t="shared" si="3"/>
        <v>56.653611769232</v>
      </c>
      <c r="P6">
        <f t="shared" si="3"/>
        <v>21.707896318838898</v>
      </c>
      <c r="Z6" t="s">
        <v>21</v>
      </c>
      <c r="AA6">
        <v>1</v>
      </c>
      <c r="AB6">
        <v>1</v>
      </c>
      <c r="AC6">
        <v>1</v>
      </c>
      <c r="AD6">
        <v>1</v>
      </c>
    </row>
    <row r="7" spans="1:30" x14ac:dyDescent="0.3">
      <c r="A7" t="s">
        <v>48</v>
      </c>
      <c r="B7" t="s">
        <v>48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</row>
    <row r="8" spans="1:30" x14ac:dyDescent="0.3">
      <c r="I8" t="s">
        <v>242</v>
      </c>
      <c r="J8" t="s">
        <v>294</v>
      </c>
      <c r="L8" t="s">
        <v>291</v>
      </c>
      <c r="N8" t="s">
        <v>292</v>
      </c>
      <c r="P8" t="s">
        <v>293</v>
      </c>
    </row>
    <row r="9" spans="1:30" x14ac:dyDescent="0.3">
      <c r="A9" t="s">
        <v>319</v>
      </c>
      <c r="B9" t="s">
        <v>435</v>
      </c>
      <c r="C9" t="s">
        <v>447</v>
      </c>
      <c r="D9" t="s">
        <v>441</v>
      </c>
      <c r="E9" t="s">
        <v>326</v>
      </c>
      <c r="F9" t="s">
        <v>425</v>
      </c>
      <c r="G9" t="s">
        <v>270</v>
      </c>
      <c r="I9" t="s">
        <v>109</v>
      </c>
      <c r="J9">
        <f>VALUE(MID(A50, FIND("Carbon Footprint:", A50)+17, FIND(" kgCO2", A50, FIND("Carbon Footprint:", A50)+17)-FIND("Carbon Footprint:", A50)-17))</f>
        <v>1573.63</v>
      </c>
      <c r="K9" t="e">
        <f>VALUE(MID(B50, FIND("Carbon Footprint:", B50)+17, FIND(" kgCO2", B50, FIND("Carbon Footprint:", B50)+17)-FIND("Carbon Footprint:", B50)-17))</f>
        <v>#VALUE!</v>
      </c>
      <c r="L9">
        <f>VALUE(MID(C45, FIND("Carbon Footprint:", C45)+17, FIND(" kgCO2", C45, FIND("Carbon Footprint:", C45)+17)-FIND("Carbon Footprint:", C45)-17))</f>
        <v>1454.35</v>
      </c>
      <c r="M9" t="e">
        <f>VALUE(MID(D45, FIND("Carbon Footprint:", D45)+17, FIND(" kgCO2", D45, FIND("Carbon Footprint:", D45)+17)-FIND("Carbon Footprint:", D45)-17))</f>
        <v>#VALUE!</v>
      </c>
      <c r="N9">
        <f>VALUE(MID(E46, FIND("Carbon Footprint:", E46)+17, FIND(" kgCO2", E46, FIND("Carbon Footprint:", E46)+17)-FIND("Carbon Footprint:", E46)-17))</f>
        <v>1573.63</v>
      </c>
      <c r="O9" t="e">
        <f>VALUE(MID(F46, FIND("Carbon Footprint:", F46)+17, FIND(" kgCO2", F46, FIND("Carbon Footprint:", F46)+17)-FIND("Carbon Footprint:", F46)-17))</f>
        <v>#VALUE!</v>
      </c>
      <c r="P9">
        <f>VALUE(MID(G43, FIND("Carbon Footprint:", G43)+17, FIND(" kgCO2", G43, FIND("Carbon Footprint:", G43)+17)-FIND("Carbon Footprint:", G43)-17))</f>
        <v>1573.63</v>
      </c>
    </row>
    <row r="10" spans="1:30" x14ac:dyDescent="0.3">
      <c r="A10" t="s">
        <v>316</v>
      </c>
      <c r="B10" t="s">
        <v>426</v>
      </c>
      <c r="C10" t="s">
        <v>265</v>
      </c>
      <c r="D10" t="s">
        <v>442</v>
      </c>
      <c r="E10" t="s">
        <v>327</v>
      </c>
      <c r="F10" t="s">
        <v>426</v>
      </c>
      <c r="G10" t="s">
        <v>271</v>
      </c>
      <c r="I10" t="s">
        <v>110</v>
      </c>
      <c r="J10">
        <f t="shared" ref="J10:K20" si="4">VALUE(MID(A51, FIND("Carbon Footprint:", A51)+17, FIND(" kgCO2", A51, FIND("Carbon Footprint:", A51)+17)-FIND("Carbon Footprint:", A51)-17))</f>
        <v>1454.35</v>
      </c>
      <c r="K10" t="e">
        <f t="shared" si="4"/>
        <v>#VALUE!</v>
      </c>
      <c r="L10">
        <f t="shared" ref="L10:M20" si="5">VALUE(MID(C46, FIND("Carbon Footprint:", C46)+17, FIND(" kgCO2", C46, FIND("Carbon Footprint:", C46)+17)-FIND("Carbon Footprint:", C46)-17))</f>
        <v>1855.36</v>
      </c>
      <c r="M10" t="e">
        <f t="shared" si="5"/>
        <v>#VALUE!</v>
      </c>
      <c r="N10">
        <f t="shared" ref="N10:O20" si="6">VALUE(MID(E47, FIND("Carbon Footprint:", E47)+17, FIND(" kgCO2", E47, FIND("Carbon Footprint:", E47)+17)-FIND("Carbon Footprint:", E47)-17))</f>
        <v>1454.35</v>
      </c>
      <c r="O10" t="e">
        <f t="shared" si="6"/>
        <v>#VALUE!</v>
      </c>
      <c r="P10">
        <f t="shared" ref="P10:P20" si="7">VALUE(MID(G44, FIND("Carbon Footprint:", G44)+17, FIND(" kgCO2", G44, FIND("Carbon Footprint:", G44)+17)-FIND("Carbon Footprint:", G44)-17))</f>
        <v>1454.35</v>
      </c>
    </row>
    <row r="11" spans="1:30" x14ac:dyDescent="0.3">
      <c r="A11" t="s">
        <v>295</v>
      </c>
      <c r="B11" t="s">
        <v>436</v>
      </c>
      <c r="C11" t="s">
        <v>335</v>
      </c>
      <c r="D11" t="s">
        <v>436</v>
      </c>
      <c r="E11" t="s">
        <v>266</v>
      </c>
      <c r="F11" t="s">
        <v>427</v>
      </c>
      <c r="G11" t="s">
        <v>272</v>
      </c>
      <c r="I11" t="s">
        <v>111</v>
      </c>
      <c r="J11">
        <f t="shared" si="4"/>
        <v>1855.36</v>
      </c>
      <c r="K11" t="e">
        <f t="shared" si="4"/>
        <v>#VALUE!</v>
      </c>
      <c r="L11">
        <f t="shared" si="5"/>
        <v>0</v>
      </c>
      <c r="M11" t="e">
        <f t="shared" si="5"/>
        <v>#VALUE!</v>
      </c>
      <c r="N11">
        <f t="shared" si="6"/>
        <v>2015.57</v>
      </c>
      <c r="O11" t="e">
        <f t="shared" si="6"/>
        <v>#VALUE!</v>
      </c>
      <c r="P11">
        <f t="shared" si="7"/>
        <v>1695.14</v>
      </c>
    </row>
    <row r="12" spans="1:30" x14ac:dyDescent="0.3">
      <c r="A12" t="s">
        <v>296</v>
      </c>
      <c r="B12" t="s">
        <v>437</v>
      </c>
      <c r="C12" t="s">
        <v>336</v>
      </c>
      <c r="D12" t="s">
        <v>437</v>
      </c>
      <c r="E12" t="s">
        <v>267</v>
      </c>
      <c r="F12" t="s">
        <v>428</v>
      </c>
      <c r="G12" t="s">
        <v>273</v>
      </c>
      <c r="I12" t="s">
        <v>112</v>
      </c>
      <c r="J12">
        <f t="shared" si="4"/>
        <v>1463.24</v>
      </c>
      <c r="K12">
        <f t="shared" si="4"/>
        <v>1573.63</v>
      </c>
      <c r="L12">
        <f t="shared" si="5"/>
        <v>0</v>
      </c>
      <c r="M12" t="e">
        <f t="shared" si="5"/>
        <v>#VALUE!</v>
      </c>
      <c r="N12">
        <f t="shared" si="6"/>
        <v>0</v>
      </c>
      <c r="O12" t="e">
        <f t="shared" si="6"/>
        <v>#VALUE!</v>
      </c>
      <c r="P12">
        <f t="shared" si="7"/>
        <v>0</v>
      </c>
    </row>
    <row r="13" spans="1:30" x14ac:dyDescent="0.3">
      <c r="A13" t="s">
        <v>320</v>
      </c>
      <c r="B13" t="s">
        <v>438</v>
      </c>
      <c r="C13" t="s">
        <v>448</v>
      </c>
      <c r="D13" t="s">
        <v>443</v>
      </c>
      <c r="E13" t="s">
        <v>328</v>
      </c>
      <c r="F13" t="s">
        <v>429</v>
      </c>
      <c r="G13" t="s">
        <v>332</v>
      </c>
      <c r="I13" t="s">
        <v>113</v>
      </c>
      <c r="J13">
        <f t="shared" si="4"/>
        <v>0</v>
      </c>
      <c r="K13">
        <f t="shared" si="4"/>
        <v>1454.35</v>
      </c>
      <c r="L13">
        <f t="shared" si="5"/>
        <v>0</v>
      </c>
      <c r="M13" t="e">
        <f t="shared" si="5"/>
        <v>#VALUE!</v>
      </c>
      <c r="N13">
        <f t="shared" si="6"/>
        <v>0</v>
      </c>
      <c r="O13" t="e">
        <f t="shared" si="6"/>
        <v>#VALUE!</v>
      </c>
      <c r="P13">
        <f t="shared" si="7"/>
        <v>0</v>
      </c>
    </row>
    <row r="14" spans="1:30" x14ac:dyDescent="0.3">
      <c r="I14" t="s">
        <v>114</v>
      </c>
      <c r="J14">
        <f t="shared" si="4"/>
        <v>0</v>
      </c>
      <c r="K14">
        <f t="shared" si="4"/>
        <v>1855.36</v>
      </c>
      <c r="L14">
        <f t="shared" si="5"/>
        <v>0</v>
      </c>
      <c r="M14" t="e">
        <f t="shared" si="5"/>
        <v>#VALUE!</v>
      </c>
      <c r="N14">
        <f t="shared" si="6"/>
        <v>0</v>
      </c>
      <c r="O14" t="e">
        <f t="shared" si="6"/>
        <v>#VALUE!</v>
      </c>
      <c r="P14">
        <f t="shared" si="7"/>
        <v>0</v>
      </c>
    </row>
    <row r="15" spans="1:30" x14ac:dyDescent="0.3">
      <c r="A15" t="s">
        <v>36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I15" t="s">
        <v>115</v>
      </c>
      <c r="J15">
        <f t="shared" si="4"/>
        <v>0</v>
      </c>
      <c r="K15">
        <f t="shared" si="4"/>
        <v>1463.24</v>
      </c>
      <c r="L15">
        <f t="shared" si="5"/>
        <v>0</v>
      </c>
      <c r="M15" t="e">
        <f t="shared" si="5"/>
        <v>#VALUE!</v>
      </c>
      <c r="N15">
        <f t="shared" si="6"/>
        <v>0</v>
      </c>
      <c r="O15" t="e">
        <f t="shared" si="6"/>
        <v>#VALUE!</v>
      </c>
      <c r="P15">
        <f t="shared" si="7"/>
        <v>0</v>
      </c>
    </row>
    <row r="16" spans="1:30" x14ac:dyDescent="0.3">
      <c r="A16" t="s">
        <v>41</v>
      </c>
      <c r="B16" t="s">
        <v>41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I16" t="s">
        <v>116</v>
      </c>
      <c r="J16">
        <f t="shared" si="4"/>
        <v>0</v>
      </c>
      <c r="K16">
        <f t="shared" si="4"/>
        <v>0</v>
      </c>
      <c r="L16">
        <f t="shared" si="5"/>
        <v>0</v>
      </c>
      <c r="M16" t="e">
        <f t="shared" si="5"/>
        <v>#VALUE!</v>
      </c>
      <c r="N16">
        <f t="shared" si="6"/>
        <v>0</v>
      </c>
      <c r="O16">
        <f t="shared" si="6"/>
        <v>1573.63</v>
      </c>
      <c r="P16">
        <f t="shared" si="7"/>
        <v>0</v>
      </c>
    </row>
    <row r="17" spans="1:30" x14ac:dyDescent="0.3">
      <c r="A17" t="s">
        <v>37</v>
      </c>
      <c r="B17" t="s">
        <v>37</v>
      </c>
      <c r="C17" t="s">
        <v>37</v>
      </c>
      <c r="D17" t="s">
        <v>37</v>
      </c>
      <c r="E17" t="s">
        <v>37</v>
      </c>
      <c r="F17" t="s">
        <v>37</v>
      </c>
      <c r="G17" t="s">
        <v>37</v>
      </c>
      <c r="I17" t="s">
        <v>117</v>
      </c>
      <c r="J17">
        <f t="shared" si="4"/>
        <v>0</v>
      </c>
      <c r="K17">
        <f t="shared" si="4"/>
        <v>0</v>
      </c>
      <c r="L17">
        <f t="shared" si="5"/>
        <v>0</v>
      </c>
      <c r="M17" t="e">
        <f t="shared" si="5"/>
        <v>#VALUE!</v>
      </c>
      <c r="N17">
        <f t="shared" si="6"/>
        <v>0</v>
      </c>
      <c r="O17">
        <f t="shared" si="6"/>
        <v>1454.35</v>
      </c>
      <c r="P17">
        <f t="shared" si="7"/>
        <v>0</v>
      </c>
    </row>
    <row r="18" spans="1:30" x14ac:dyDescent="0.3">
      <c r="A18" t="s">
        <v>42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I18" t="s">
        <v>118</v>
      </c>
      <c r="J18">
        <f t="shared" si="4"/>
        <v>0</v>
      </c>
      <c r="K18">
        <f t="shared" si="4"/>
        <v>0</v>
      </c>
      <c r="L18">
        <f t="shared" si="5"/>
        <v>0</v>
      </c>
      <c r="M18" t="e">
        <f t="shared" si="5"/>
        <v>#VALUE!</v>
      </c>
      <c r="N18">
        <f t="shared" si="6"/>
        <v>0</v>
      </c>
      <c r="O18">
        <f t="shared" si="6"/>
        <v>1855.36</v>
      </c>
      <c r="P18">
        <f t="shared" si="7"/>
        <v>0</v>
      </c>
    </row>
    <row r="19" spans="1:30" x14ac:dyDescent="0.3">
      <c r="A19" t="s">
        <v>298</v>
      </c>
      <c r="B19" t="s">
        <v>298</v>
      </c>
      <c r="C19" t="s">
        <v>298</v>
      </c>
      <c r="D19" t="s">
        <v>298</v>
      </c>
      <c r="E19" t="s">
        <v>298</v>
      </c>
      <c r="F19" t="s">
        <v>298</v>
      </c>
      <c r="G19" t="s">
        <v>298</v>
      </c>
      <c r="I19" t="s">
        <v>119</v>
      </c>
      <c r="J19">
        <f t="shared" si="4"/>
        <v>0</v>
      </c>
      <c r="K19">
        <f t="shared" si="4"/>
        <v>0</v>
      </c>
      <c r="L19">
        <f t="shared" si="5"/>
        <v>0</v>
      </c>
      <c r="M19">
        <f t="shared" si="5"/>
        <v>1573.63</v>
      </c>
      <c r="N19">
        <f t="shared" si="6"/>
        <v>0</v>
      </c>
      <c r="O19">
        <f t="shared" si="6"/>
        <v>1297.6400000000001</v>
      </c>
      <c r="P19">
        <f t="shared" si="7"/>
        <v>0</v>
      </c>
    </row>
    <row r="20" spans="1:30" x14ac:dyDescent="0.3">
      <c r="A20" t="s">
        <v>299</v>
      </c>
      <c r="B20" t="s">
        <v>299</v>
      </c>
      <c r="C20" t="s">
        <v>299</v>
      </c>
      <c r="D20" t="s">
        <v>299</v>
      </c>
      <c r="E20" t="s">
        <v>299</v>
      </c>
      <c r="F20" t="s">
        <v>299</v>
      </c>
      <c r="G20" t="s">
        <v>299</v>
      </c>
      <c r="I20" t="s">
        <v>120</v>
      </c>
      <c r="J20">
        <f t="shared" si="4"/>
        <v>0</v>
      </c>
      <c r="K20">
        <f t="shared" si="4"/>
        <v>0</v>
      </c>
      <c r="L20" t="e">
        <f t="shared" si="5"/>
        <v>#VALUE!</v>
      </c>
      <c r="M20">
        <f t="shared" si="5"/>
        <v>1454.35</v>
      </c>
      <c r="N20">
        <f t="shared" si="6"/>
        <v>0</v>
      </c>
      <c r="O20">
        <f t="shared" si="6"/>
        <v>0</v>
      </c>
      <c r="P20">
        <f t="shared" si="7"/>
        <v>0</v>
      </c>
    </row>
    <row r="21" spans="1:30" x14ac:dyDescent="0.3">
      <c r="A21" t="s">
        <v>300</v>
      </c>
      <c r="B21" t="s">
        <v>300</v>
      </c>
      <c r="C21" t="s">
        <v>300</v>
      </c>
      <c r="D21" t="s">
        <v>300</v>
      </c>
      <c r="E21" t="s">
        <v>300</v>
      </c>
      <c r="F21" t="s">
        <v>300</v>
      </c>
      <c r="G21" t="s">
        <v>300</v>
      </c>
    </row>
    <row r="22" spans="1:30" x14ac:dyDescent="0.3">
      <c r="A22" t="s">
        <v>301</v>
      </c>
      <c r="B22" t="s">
        <v>301</v>
      </c>
      <c r="C22" t="s">
        <v>301</v>
      </c>
      <c r="D22" t="s">
        <v>301</v>
      </c>
      <c r="E22" t="s">
        <v>301</v>
      </c>
      <c r="F22" t="s">
        <v>301</v>
      </c>
      <c r="G22" t="s">
        <v>301</v>
      </c>
    </row>
    <row r="23" spans="1:30" x14ac:dyDescent="0.3">
      <c r="A23" t="s">
        <v>302</v>
      </c>
      <c r="B23" t="s">
        <v>302</v>
      </c>
      <c r="C23" t="s">
        <v>302</v>
      </c>
      <c r="D23" t="s">
        <v>302</v>
      </c>
      <c r="E23" t="s">
        <v>302</v>
      </c>
      <c r="F23" t="s">
        <v>302</v>
      </c>
      <c r="G23" t="s">
        <v>302</v>
      </c>
    </row>
    <row r="24" spans="1:30" x14ac:dyDescent="0.3">
      <c r="A24" t="s">
        <v>303</v>
      </c>
      <c r="B24" t="s">
        <v>370</v>
      </c>
      <c r="C24" t="s">
        <v>303</v>
      </c>
      <c r="D24" t="s">
        <v>370</v>
      </c>
      <c r="E24" t="s">
        <v>303</v>
      </c>
      <c r="F24" t="s">
        <v>370</v>
      </c>
      <c r="G24" t="s">
        <v>303</v>
      </c>
      <c r="AA24" t="s">
        <v>294</v>
      </c>
      <c r="AB24" t="s">
        <v>291</v>
      </c>
      <c r="AC24" t="s">
        <v>292</v>
      </c>
      <c r="AD24" t="s">
        <v>293</v>
      </c>
    </row>
    <row r="25" spans="1:30" x14ac:dyDescent="0.3">
      <c r="A25" t="s">
        <v>317</v>
      </c>
      <c r="B25" t="s">
        <v>303</v>
      </c>
      <c r="C25" t="s">
        <v>304</v>
      </c>
      <c r="D25" t="s">
        <v>303</v>
      </c>
      <c r="E25" t="s">
        <v>317</v>
      </c>
      <c r="F25" t="s">
        <v>303</v>
      </c>
      <c r="G25" t="s">
        <v>304</v>
      </c>
      <c r="N25" t="s">
        <v>50</v>
      </c>
      <c r="Z25" t="s">
        <v>109</v>
      </c>
      <c r="AA25">
        <v>3</v>
      </c>
      <c r="AB25">
        <v>3</v>
      </c>
      <c r="AC25">
        <v>3</v>
      </c>
      <c r="AD25">
        <v>3</v>
      </c>
    </row>
    <row r="26" spans="1:30" x14ac:dyDescent="0.3">
      <c r="A26" t="s">
        <v>317</v>
      </c>
      <c r="B26" t="s">
        <v>317</v>
      </c>
      <c r="C26" t="s">
        <v>304</v>
      </c>
      <c r="D26" t="s">
        <v>317</v>
      </c>
      <c r="E26" t="s">
        <v>317</v>
      </c>
      <c r="F26" t="s">
        <v>304</v>
      </c>
      <c r="G26" t="s">
        <v>305</v>
      </c>
      <c r="Z26" t="s">
        <v>110</v>
      </c>
      <c r="AA26">
        <v>3</v>
      </c>
      <c r="AB26">
        <v>3</v>
      </c>
      <c r="AC26">
        <v>3</v>
      </c>
      <c r="AD26">
        <v>3</v>
      </c>
    </row>
    <row r="27" spans="1:30" x14ac:dyDescent="0.3">
      <c r="A27" t="s">
        <v>304</v>
      </c>
      <c r="B27" t="s">
        <v>304</v>
      </c>
      <c r="C27" t="s">
        <v>305</v>
      </c>
      <c r="D27" t="s">
        <v>304</v>
      </c>
      <c r="E27" t="s">
        <v>304</v>
      </c>
      <c r="F27" t="s">
        <v>304</v>
      </c>
      <c r="G27" t="s">
        <v>321</v>
      </c>
      <c r="Z27" t="s">
        <v>111</v>
      </c>
      <c r="AA27">
        <v>6</v>
      </c>
      <c r="AB27">
        <v>5</v>
      </c>
      <c r="AC27">
        <v>6</v>
      </c>
      <c r="AD27">
        <v>4</v>
      </c>
    </row>
    <row r="28" spans="1:30" x14ac:dyDescent="0.3">
      <c r="A28" t="s">
        <v>304</v>
      </c>
      <c r="B28" t="s">
        <v>305</v>
      </c>
      <c r="C28" t="s">
        <v>321</v>
      </c>
      <c r="D28" t="s">
        <v>305</v>
      </c>
      <c r="E28" t="s">
        <v>305</v>
      </c>
      <c r="F28" t="s">
        <v>305</v>
      </c>
      <c r="G28" t="s">
        <v>329</v>
      </c>
      <c r="Z28" t="s">
        <v>112</v>
      </c>
      <c r="AA28">
        <v>3</v>
      </c>
      <c r="AB28">
        <v>0</v>
      </c>
      <c r="AC28">
        <v>0</v>
      </c>
      <c r="AD28">
        <v>0</v>
      </c>
    </row>
    <row r="29" spans="1:30" x14ac:dyDescent="0.3">
      <c r="A29" t="s">
        <v>305</v>
      </c>
      <c r="B29" t="s">
        <v>321</v>
      </c>
      <c r="C29" t="s">
        <v>329</v>
      </c>
      <c r="D29" t="s">
        <v>321</v>
      </c>
      <c r="E29" t="s">
        <v>321</v>
      </c>
      <c r="F29" t="s">
        <v>321</v>
      </c>
      <c r="Z29" t="s">
        <v>113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t="s">
        <v>321</v>
      </c>
      <c r="B30" t="s">
        <v>307</v>
      </c>
      <c r="D30" t="s">
        <v>306</v>
      </c>
      <c r="E30" t="s">
        <v>329</v>
      </c>
      <c r="F30" t="s">
        <v>306</v>
      </c>
      <c r="G30" t="s">
        <v>38</v>
      </c>
      <c r="Z30" t="s">
        <v>114</v>
      </c>
      <c r="AA30">
        <v>0</v>
      </c>
      <c r="AB30">
        <v>0</v>
      </c>
      <c r="AC30">
        <v>0</v>
      </c>
      <c r="AD30">
        <v>0</v>
      </c>
    </row>
    <row r="31" spans="1:30" x14ac:dyDescent="0.3">
      <c r="A31" t="s">
        <v>306</v>
      </c>
      <c r="B31" t="s">
        <v>307</v>
      </c>
      <c r="C31" t="s">
        <v>38</v>
      </c>
      <c r="D31" t="s">
        <v>306</v>
      </c>
      <c r="F31" t="s">
        <v>307</v>
      </c>
      <c r="G31" t="s">
        <v>43</v>
      </c>
      <c r="Z31" t="s">
        <v>115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 t="s">
        <v>306</v>
      </c>
      <c r="B32" t="s">
        <v>373</v>
      </c>
      <c r="C32" t="s">
        <v>43</v>
      </c>
      <c r="D32" t="s">
        <v>307</v>
      </c>
      <c r="E32" t="s">
        <v>38</v>
      </c>
      <c r="F32" t="s">
        <v>373</v>
      </c>
      <c r="G32" t="s">
        <v>308</v>
      </c>
      <c r="Z32" t="s">
        <v>116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 t="s">
        <v>307</v>
      </c>
      <c r="C33" t="s">
        <v>308</v>
      </c>
      <c r="D33" t="s">
        <v>373</v>
      </c>
      <c r="E33" t="s">
        <v>43</v>
      </c>
      <c r="G33" t="s">
        <v>309</v>
      </c>
      <c r="Z33" t="s">
        <v>117</v>
      </c>
      <c r="AA33">
        <v>0</v>
      </c>
      <c r="AB33">
        <v>0</v>
      </c>
      <c r="AC33">
        <v>0</v>
      </c>
      <c r="AD33">
        <v>0</v>
      </c>
    </row>
    <row r="34" spans="1:30" x14ac:dyDescent="0.3">
      <c r="B34" t="s">
        <v>38</v>
      </c>
      <c r="C34" t="s">
        <v>449</v>
      </c>
      <c r="E34" t="s">
        <v>308</v>
      </c>
      <c r="F34" t="s">
        <v>38</v>
      </c>
      <c r="G34" t="s">
        <v>310</v>
      </c>
      <c r="N34" t="s">
        <v>49</v>
      </c>
      <c r="Z34" t="s">
        <v>118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 t="s">
        <v>38</v>
      </c>
      <c r="B35" t="s">
        <v>43</v>
      </c>
      <c r="C35" t="s">
        <v>310</v>
      </c>
      <c r="D35" t="s">
        <v>38</v>
      </c>
      <c r="E35" t="s">
        <v>309</v>
      </c>
      <c r="F35" t="s">
        <v>43</v>
      </c>
      <c r="G35" t="s">
        <v>311</v>
      </c>
      <c r="Z35" t="s">
        <v>119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 t="s">
        <v>43</v>
      </c>
      <c r="B36" t="s">
        <v>353</v>
      </c>
      <c r="C36" t="s">
        <v>450</v>
      </c>
      <c r="D36" t="s">
        <v>43</v>
      </c>
      <c r="E36" t="s">
        <v>318</v>
      </c>
      <c r="F36" t="s">
        <v>353</v>
      </c>
      <c r="G36" t="s">
        <v>312</v>
      </c>
      <c r="Z36" t="s">
        <v>120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 t="s">
        <v>308</v>
      </c>
      <c r="B37" t="s">
        <v>374</v>
      </c>
      <c r="C37" t="s">
        <v>451</v>
      </c>
      <c r="D37" t="s">
        <v>353</v>
      </c>
      <c r="E37" t="s">
        <v>310</v>
      </c>
      <c r="F37" t="s">
        <v>374</v>
      </c>
      <c r="G37" t="s">
        <v>313</v>
      </c>
    </row>
    <row r="38" spans="1:30" x14ac:dyDescent="0.3">
      <c r="A38" t="s">
        <v>309</v>
      </c>
      <c r="B38" t="s">
        <v>375</v>
      </c>
      <c r="C38" t="s">
        <v>452</v>
      </c>
      <c r="D38" t="s">
        <v>374</v>
      </c>
      <c r="E38" t="s">
        <v>311</v>
      </c>
      <c r="F38" t="s">
        <v>354</v>
      </c>
      <c r="G38" t="s">
        <v>314</v>
      </c>
    </row>
    <row r="39" spans="1:30" x14ac:dyDescent="0.3">
      <c r="A39" t="s">
        <v>318</v>
      </c>
      <c r="B39" t="s">
        <v>354</v>
      </c>
      <c r="C39" t="s">
        <v>314</v>
      </c>
      <c r="D39" t="s">
        <v>375</v>
      </c>
      <c r="E39" t="s">
        <v>312</v>
      </c>
      <c r="F39" t="s">
        <v>376</v>
      </c>
      <c r="G39" t="s">
        <v>322</v>
      </c>
    </row>
    <row r="40" spans="1:30" x14ac:dyDescent="0.3">
      <c r="A40" t="s">
        <v>310</v>
      </c>
      <c r="B40" t="s">
        <v>376</v>
      </c>
      <c r="C40" t="s">
        <v>453</v>
      </c>
      <c r="D40" t="s">
        <v>354</v>
      </c>
      <c r="E40" t="s">
        <v>313</v>
      </c>
      <c r="F40" t="s">
        <v>377</v>
      </c>
    </row>
    <row r="41" spans="1:30" x14ac:dyDescent="0.3">
      <c r="A41" t="s">
        <v>311</v>
      </c>
      <c r="B41" t="s">
        <v>377</v>
      </c>
      <c r="D41" t="s">
        <v>376</v>
      </c>
      <c r="E41" t="s">
        <v>314</v>
      </c>
      <c r="F41" t="s">
        <v>378</v>
      </c>
      <c r="G41" t="s">
        <v>44</v>
      </c>
    </row>
    <row r="42" spans="1:30" x14ac:dyDescent="0.3">
      <c r="A42" t="s">
        <v>312</v>
      </c>
      <c r="B42" t="s">
        <v>378</v>
      </c>
      <c r="C42" t="s">
        <v>44</v>
      </c>
      <c r="D42" t="s">
        <v>377</v>
      </c>
      <c r="E42" t="s">
        <v>322</v>
      </c>
      <c r="F42" t="s">
        <v>379</v>
      </c>
      <c r="G42" t="s">
        <v>42</v>
      </c>
    </row>
    <row r="43" spans="1:30" x14ac:dyDescent="0.3">
      <c r="A43" t="s">
        <v>313</v>
      </c>
      <c r="B43" t="s">
        <v>379</v>
      </c>
      <c r="C43" t="s">
        <v>42</v>
      </c>
      <c r="D43" t="s">
        <v>378</v>
      </c>
      <c r="F43" t="s">
        <v>423</v>
      </c>
      <c r="G43" t="s">
        <v>254</v>
      </c>
    </row>
    <row r="44" spans="1:30" x14ac:dyDescent="0.3">
      <c r="A44" t="s">
        <v>314</v>
      </c>
      <c r="B44" t="s">
        <v>423</v>
      </c>
      <c r="C44" t="s">
        <v>254</v>
      </c>
      <c r="D44" t="s">
        <v>379</v>
      </c>
      <c r="E44" t="s">
        <v>44</v>
      </c>
      <c r="F44" t="s">
        <v>355</v>
      </c>
      <c r="G44" t="s">
        <v>252</v>
      </c>
    </row>
    <row r="45" spans="1:30" x14ac:dyDescent="0.3">
      <c r="A45" t="s">
        <v>322</v>
      </c>
      <c r="B45" t="s">
        <v>355</v>
      </c>
      <c r="C45" t="s">
        <v>252</v>
      </c>
      <c r="D45" t="s">
        <v>423</v>
      </c>
      <c r="E45" t="s">
        <v>42</v>
      </c>
      <c r="F45" t="s">
        <v>381</v>
      </c>
      <c r="G45" t="s">
        <v>333</v>
      </c>
    </row>
    <row r="46" spans="1:30" x14ac:dyDescent="0.3">
      <c r="A46" t="s">
        <v>315</v>
      </c>
      <c r="B46" t="s">
        <v>381</v>
      </c>
      <c r="C46" t="s">
        <v>431</v>
      </c>
      <c r="D46" t="s">
        <v>355</v>
      </c>
      <c r="E46" t="s">
        <v>254</v>
      </c>
      <c r="F46" t="s">
        <v>382</v>
      </c>
      <c r="G46" t="s">
        <v>177</v>
      </c>
    </row>
    <row r="47" spans="1:30" x14ac:dyDescent="0.3">
      <c r="B47" t="s">
        <v>383</v>
      </c>
      <c r="C47" t="s">
        <v>177</v>
      </c>
      <c r="D47" t="s">
        <v>381</v>
      </c>
      <c r="E47" t="s">
        <v>252</v>
      </c>
      <c r="F47" t="s">
        <v>383</v>
      </c>
      <c r="G47" t="s">
        <v>178</v>
      </c>
    </row>
    <row r="48" spans="1:30" x14ac:dyDescent="0.3">
      <c r="A48" t="s">
        <v>44</v>
      </c>
      <c r="B48" t="s">
        <v>384</v>
      </c>
      <c r="C48" t="s">
        <v>178</v>
      </c>
      <c r="D48" t="s">
        <v>382</v>
      </c>
      <c r="E48" t="s">
        <v>330</v>
      </c>
      <c r="F48" t="s">
        <v>384</v>
      </c>
      <c r="G48" t="s">
        <v>179</v>
      </c>
    </row>
    <row r="49" spans="1:7" x14ac:dyDescent="0.3">
      <c r="A49" t="s">
        <v>42</v>
      </c>
      <c r="B49" t="s">
        <v>430</v>
      </c>
      <c r="C49" t="s">
        <v>179</v>
      </c>
      <c r="D49" t="s">
        <v>383</v>
      </c>
      <c r="E49" t="s">
        <v>177</v>
      </c>
      <c r="F49" t="s">
        <v>430</v>
      </c>
      <c r="G49" t="s">
        <v>180</v>
      </c>
    </row>
    <row r="50" spans="1:7" x14ac:dyDescent="0.3">
      <c r="A50" t="s">
        <v>254</v>
      </c>
      <c r="C50" t="s">
        <v>180</v>
      </c>
      <c r="D50" t="s">
        <v>384</v>
      </c>
      <c r="E50" t="s">
        <v>178</v>
      </c>
      <c r="G50" t="s">
        <v>181</v>
      </c>
    </row>
    <row r="51" spans="1:7" x14ac:dyDescent="0.3">
      <c r="A51" t="s">
        <v>252</v>
      </c>
      <c r="B51" t="s">
        <v>44</v>
      </c>
      <c r="C51" t="s">
        <v>181</v>
      </c>
      <c r="D51" t="s">
        <v>430</v>
      </c>
      <c r="E51" t="s">
        <v>179</v>
      </c>
      <c r="F51" t="s">
        <v>44</v>
      </c>
      <c r="G51" t="s">
        <v>182</v>
      </c>
    </row>
    <row r="52" spans="1:7" x14ac:dyDescent="0.3">
      <c r="A52" t="s">
        <v>323</v>
      </c>
      <c r="B52" t="s">
        <v>42</v>
      </c>
      <c r="C52" t="s">
        <v>182</v>
      </c>
      <c r="E52" t="s">
        <v>180</v>
      </c>
      <c r="F52" t="s">
        <v>42</v>
      </c>
      <c r="G52" t="s">
        <v>183</v>
      </c>
    </row>
    <row r="53" spans="1:7" x14ac:dyDescent="0.3">
      <c r="A53" t="s">
        <v>324</v>
      </c>
      <c r="B53" t="s">
        <v>254</v>
      </c>
      <c r="C53" t="s">
        <v>183</v>
      </c>
      <c r="D53" t="s">
        <v>44</v>
      </c>
      <c r="E53" t="s">
        <v>181</v>
      </c>
      <c r="F53" t="s">
        <v>254</v>
      </c>
      <c r="G53" t="s">
        <v>184</v>
      </c>
    </row>
    <row r="54" spans="1:7" x14ac:dyDescent="0.3">
      <c r="A54" t="s">
        <v>178</v>
      </c>
      <c r="B54" t="s">
        <v>252</v>
      </c>
      <c r="C54" t="s">
        <v>184</v>
      </c>
      <c r="D54" t="s">
        <v>42</v>
      </c>
      <c r="E54" t="s">
        <v>182</v>
      </c>
      <c r="F54" t="s">
        <v>252</v>
      </c>
      <c r="G54" t="s">
        <v>185</v>
      </c>
    </row>
    <row r="55" spans="1:7" x14ac:dyDescent="0.3">
      <c r="A55" t="s">
        <v>179</v>
      </c>
      <c r="B55" t="s">
        <v>337</v>
      </c>
      <c r="C55" t="s">
        <v>185</v>
      </c>
      <c r="D55" t="s">
        <v>254</v>
      </c>
      <c r="E55" t="s">
        <v>183</v>
      </c>
      <c r="F55" t="s">
        <v>431</v>
      </c>
    </row>
    <row r="56" spans="1:7" x14ac:dyDescent="0.3">
      <c r="A56" t="s">
        <v>180</v>
      </c>
      <c r="B56" t="s">
        <v>439</v>
      </c>
      <c r="D56" t="s">
        <v>252</v>
      </c>
      <c r="E56" t="s">
        <v>184</v>
      </c>
      <c r="F56" t="s">
        <v>432</v>
      </c>
      <c r="G56" t="s">
        <v>186</v>
      </c>
    </row>
    <row r="57" spans="1:7" x14ac:dyDescent="0.3">
      <c r="A57" t="s">
        <v>181</v>
      </c>
      <c r="B57" t="s">
        <v>178</v>
      </c>
      <c r="C57" t="s">
        <v>186</v>
      </c>
      <c r="D57" t="s">
        <v>337</v>
      </c>
      <c r="E57" t="s">
        <v>185</v>
      </c>
      <c r="F57" t="s">
        <v>178</v>
      </c>
      <c r="G57" t="s">
        <v>77</v>
      </c>
    </row>
    <row r="58" spans="1:7" x14ac:dyDescent="0.3">
      <c r="A58" t="s">
        <v>182</v>
      </c>
      <c r="B58" t="s">
        <v>179</v>
      </c>
      <c r="C58" t="s">
        <v>77</v>
      </c>
      <c r="D58" t="s">
        <v>324</v>
      </c>
      <c r="F58" t="s">
        <v>179</v>
      </c>
      <c r="G58" t="s">
        <v>255</v>
      </c>
    </row>
    <row r="59" spans="1:7" x14ac:dyDescent="0.3">
      <c r="A59" t="s">
        <v>183</v>
      </c>
      <c r="B59" t="s">
        <v>180</v>
      </c>
      <c r="C59" t="s">
        <v>255</v>
      </c>
      <c r="D59" t="s">
        <v>178</v>
      </c>
      <c r="E59" t="s">
        <v>186</v>
      </c>
      <c r="F59" t="s">
        <v>180</v>
      </c>
      <c r="G59" t="s">
        <v>234</v>
      </c>
    </row>
    <row r="60" spans="1:7" x14ac:dyDescent="0.3">
      <c r="A60" t="s">
        <v>184</v>
      </c>
      <c r="B60" t="s">
        <v>181</v>
      </c>
      <c r="C60" t="s">
        <v>234</v>
      </c>
      <c r="D60" t="s">
        <v>179</v>
      </c>
      <c r="E60" t="s">
        <v>77</v>
      </c>
      <c r="F60" t="s">
        <v>181</v>
      </c>
      <c r="G60" t="s">
        <v>219</v>
      </c>
    </row>
    <row r="61" spans="1:7" x14ac:dyDescent="0.3">
      <c r="A61" t="s">
        <v>185</v>
      </c>
      <c r="B61" t="s">
        <v>182</v>
      </c>
      <c r="C61" t="s">
        <v>219</v>
      </c>
      <c r="D61" t="s">
        <v>180</v>
      </c>
      <c r="E61" t="s">
        <v>255</v>
      </c>
      <c r="F61" t="s">
        <v>182</v>
      </c>
      <c r="G61" t="s">
        <v>220</v>
      </c>
    </row>
    <row r="62" spans="1:7" x14ac:dyDescent="0.3">
      <c r="B62" t="s">
        <v>433</v>
      </c>
      <c r="C62" t="s">
        <v>220</v>
      </c>
      <c r="D62" t="s">
        <v>181</v>
      </c>
      <c r="E62" t="s">
        <v>234</v>
      </c>
      <c r="F62" t="s">
        <v>433</v>
      </c>
      <c r="G62" t="s">
        <v>221</v>
      </c>
    </row>
    <row r="63" spans="1:7" x14ac:dyDescent="0.3">
      <c r="A63" t="s">
        <v>186</v>
      </c>
      <c r="B63" t="s">
        <v>184</v>
      </c>
      <c r="C63" t="s">
        <v>221</v>
      </c>
      <c r="D63" t="s">
        <v>182</v>
      </c>
      <c r="E63" t="s">
        <v>219</v>
      </c>
      <c r="F63" t="s">
        <v>184</v>
      </c>
      <c r="G63" t="s">
        <v>222</v>
      </c>
    </row>
    <row r="64" spans="1:7" x14ac:dyDescent="0.3">
      <c r="A64" t="s">
        <v>77</v>
      </c>
      <c r="B64" t="s">
        <v>185</v>
      </c>
      <c r="C64" t="s">
        <v>222</v>
      </c>
      <c r="D64" t="s">
        <v>433</v>
      </c>
      <c r="E64" t="s">
        <v>220</v>
      </c>
      <c r="F64" t="s">
        <v>185</v>
      </c>
      <c r="G64" t="s">
        <v>235</v>
      </c>
    </row>
    <row r="65" spans="1:7" x14ac:dyDescent="0.3">
      <c r="A65" t="s">
        <v>255</v>
      </c>
      <c r="C65" t="s">
        <v>235</v>
      </c>
      <c r="D65" t="s">
        <v>184</v>
      </c>
      <c r="E65" t="s">
        <v>221</v>
      </c>
      <c r="G65" t="s">
        <v>223</v>
      </c>
    </row>
    <row r="66" spans="1:7" x14ac:dyDescent="0.3">
      <c r="A66" t="s">
        <v>234</v>
      </c>
      <c r="B66" t="s">
        <v>186</v>
      </c>
      <c r="C66" t="s">
        <v>223</v>
      </c>
      <c r="D66" t="s">
        <v>185</v>
      </c>
      <c r="E66" t="s">
        <v>222</v>
      </c>
      <c r="F66" t="s">
        <v>186</v>
      </c>
      <c r="G66" t="s">
        <v>224</v>
      </c>
    </row>
    <row r="67" spans="1:7" x14ac:dyDescent="0.3">
      <c r="A67" t="s">
        <v>219</v>
      </c>
      <c r="B67" t="s">
        <v>77</v>
      </c>
      <c r="C67" t="s">
        <v>224</v>
      </c>
      <c r="E67" t="s">
        <v>235</v>
      </c>
      <c r="F67" t="s">
        <v>77</v>
      </c>
      <c r="G67" t="s">
        <v>225</v>
      </c>
    </row>
    <row r="68" spans="1:7" x14ac:dyDescent="0.3">
      <c r="A68" t="s">
        <v>220</v>
      </c>
      <c r="B68" t="s">
        <v>356</v>
      </c>
      <c r="C68" t="s">
        <v>225</v>
      </c>
      <c r="D68" t="s">
        <v>186</v>
      </c>
      <c r="E68" t="s">
        <v>223</v>
      </c>
      <c r="F68" t="s">
        <v>356</v>
      </c>
      <c r="G68" t="s">
        <v>226</v>
      </c>
    </row>
    <row r="69" spans="1:7" x14ac:dyDescent="0.3">
      <c r="A69" t="s">
        <v>221</v>
      </c>
      <c r="B69" t="s">
        <v>357</v>
      </c>
      <c r="C69" t="s">
        <v>226</v>
      </c>
      <c r="D69" t="s">
        <v>77</v>
      </c>
      <c r="E69" t="s">
        <v>224</v>
      </c>
      <c r="F69" t="s">
        <v>357</v>
      </c>
      <c r="G69" t="s">
        <v>227</v>
      </c>
    </row>
    <row r="70" spans="1:7" x14ac:dyDescent="0.3">
      <c r="A70" t="s">
        <v>222</v>
      </c>
      <c r="B70" t="s">
        <v>219</v>
      </c>
      <c r="C70" t="s">
        <v>227</v>
      </c>
      <c r="D70" t="s">
        <v>356</v>
      </c>
      <c r="E70" t="s">
        <v>225</v>
      </c>
      <c r="F70" t="s">
        <v>219</v>
      </c>
      <c r="G70" t="s">
        <v>228</v>
      </c>
    </row>
    <row r="71" spans="1:7" x14ac:dyDescent="0.3">
      <c r="A71" t="s">
        <v>235</v>
      </c>
      <c r="B71" t="s">
        <v>220</v>
      </c>
      <c r="C71" t="s">
        <v>228</v>
      </c>
      <c r="D71" t="s">
        <v>357</v>
      </c>
      <c r="E71" t="s">
        <v>226</v>
      </c>
      <c r="F71" t="s">
        <v>220</v>
      </c>
      <c r="G71" t="s">
        <v>229</v>
      </c>
    </row>
    <row r="72" spans="1:7" x14ac:dyDescent="0.3">
      <c r="A72" t="s">
        <v>223</v>
      </c>
      <c r="B72" t="s">
        <v>221</v>
      </c>
      <c r="C72" t="s">
        <v>229</v>
      </c>
      <c r="D72" t="s">
        <v>219</v>
      </c>
      <c r="E72" t="s">
        <v>227</v>
      </c>
      <c r="F72" t="s">
        <v>221</v>
      </c>
    </row>
    <row r="73" spans="1:7" x14ac:dyDescent="0.3">
      <c r="A73" t="s">
        <v>224</v>
      </c>
      <c r="B73" t="s">
        <v>222</v>
      </c>
      <c r="D73" t="s">
        <v>220</v>
      </c>
      <c r="E73" t="s">
        <v>228</v>
      </c>
      <c r="F73" t="s">
        <v>222</v>
      </c>
      <c r="G73" t="s">
        <v>45</v>
      </c>
    </row>
    <row r="74" spans="1:7" x14ac:dyDescent="0.3">
      <c r="A74" t="s">
        <v>225</v>
      </c>
      <c r="B74" t="s">
        <v>235</v>
      </c>
      <c r="C74" t="s">
        <v>45</v>
      </c>
      <c r="D74" t="s">
        <v>221</v>
      </c>
      <c r="E74" t="s">
        <v>229</v>
      </c>
      <c r="F74" t="s">
        <v>235</v>
      </c>
      <c r="G74" t="s">
        <v>46</v>
      </c>
    </row>
    <row r="75" spans="1:7" x14ac:dyDescent="0.3">
      <c r="A75" t="s">
        <v>226</v>
      </c>
      <c r="B75" t="s">
        <v>358</v>
      </c>
      <c r="C75" t="s">
        <v>46</v>
      </c>
      <c r="D75" t="s">
        <v>222</v>
      </c>
      <c r="F75" t="s">
        <v>358</v>
      </c>
      <c r="G75" t="s">
        <v>256</v>
      </c>
    </row>
    <row r="76" spans="1:7" x14ac:dyDescent="0.3">
      <c r="A76" t="s">
        <v>227</v>
      </c>
      <c r="B76" t="s">
        <v>224</v>
      </c>
      <c r="C76" t="s">
        <v>454</v>
      </c>
      <c r="D76" t="s">
        <v>235</v>
      </c>
      <c r="E76" t="s">
        <v>45</v>
      </c>
      <c r="F76" t="s">
        <v>224</v>
      </c>
      <c r="G76" t="s">
        <v>257</v>
      </c>
    </row>
    <row r="77" spans="1:7" x14ac:dyDescent="0.3">
      <c r="A77" t="s">
        <v>228</v>
      </c>
      <c r="B77" t="s">
        <v>225</v>
      </c>
      <c r="C77" t="s">
        <v>455</v>
      </c>
      <c r="D77" t="s">
        <v>358</v>
      </c>
      <c r="E77" t="s">
        <v>46</v>
      </c>
      <c r="F77" t="s">
        <v>225</v>
      </c>
      <c r="G77" t="s">
        <v>237</v>
      </c>
    </row>
    <row r="78" spans="1:7" x14ac:dyDescent="0.3">
      <c r="A78" t="s">
        <v>229</v>
      </c>
      <c r="B78" t="s">
        <v>226</v>
      </c>
      <c r="C78" t="s">
        <v>456</v>
      </c>
      <c r="D78" t="s">
        <v>224</v>
      </c>
      <c r="E78" t="s">
        <v>256</v>
      </c>
      <c r="F78" t="s">
        <v>226</v>
      </c>
      <c r="G78" t="s">
        <v>188</v>
      </c>
    </row>
    <row r="79" spans="1:7" x14ac:dyDescent="0.3">
      <c r="B79" t="s">
        <v>227</v>
      </c>
      <c r="C79" t="s">
        <v>389</v>
      </c>
      <c r="D79" t="s">
        <v>225</v>
      </c>
      <c r="E79" t="s">
        <v>257</v>
      </c>
      <c r="F79" t="s">
        <v>227</v>
      </c>
      <c r="G79" t="s">
        <v>189</v>
      </c>
    </row>
    <row r="80" spans="1:7" x14ac:dyDescent="0.3">
      <c r="A80" t="s">
        <v>45</v>
      </c>
      <c r="B80" t="s">
        <v>228</v>
      </c>
      <c r="C80" t="s">
        <v>390</v>
      </c>
      <c r="D80" t="s">
        <v>226</v>
      </c>
      <c r="E80" t="s">
        <v>237</v>
      </c>
      <c r="F80" t="s">
        <v>228</v>
      </c>
      <c r="G80" t="s">
        <v>190</v>
      </c>
    </row>
    <row r="81" spans="1:7" x14ac:dyDescent="0.3">
      <c r="A81" t="s">
        <v>46</v>
      </c>
      <c r="B81" t="s">
        <v>229</v>
      </c>
      <c r="C81" t="s">
        <v>391</v>
      </c>
      <c r="D81" t="s">
        <v>227</v>
      </c>
      <c r="E81" t="s">
        <v>188</v>
      </c>
      <c r="F81" t="s">
        <v>229</v>
      </c>
      <c r="G81" t="s">
        <v>191</v>
      </c>
    </row>
    <row r="82" spans="1:7" x14ac:dyDescent="0.3">
      <c r="A82" t="s">
        <v>256</v>
      </c>
      <c r="C82" t="s">
        <v>392</v>
      </c>
      <c r="D82" t="s">
        <v>228</v>
      </c>
      <c r="E82" t="s">
        <v>189</v>
      </c>
      <c r="G82" t="s">
        <v>192</v>
      </c>
    </row>
    <row r="83" spans="1:7" x14ac:dyDescent="0.3">
      <c r="A83" t="s">
        <v>257</v>
      </c>
      <c r="B83" t="s">
        <v>45</v>
      </c>
      <c r="C83" t="s">
        <v>393</v>
      </c>
      <c r="D83" t="s">
        <v>229</v>
      </c>
      <c r="E83" t="s">
        <v>190</v>
      </c>
      <c r="F83" t="s">
        <v>45</v>
      </c>
      <c r="G83" t="s">
        <v>193</v>
      </c>
    </row>
    <row r="84" spans="1:7" x14ac:dyDescent="0.3">
      <c r="A84" t="s">
        <v>237</v>
      </c>
      <c r="B84" t="s">
        <v>46</v>
      </c>
      <c r="C84" t="s">
        <v>394</v>
      </c>
      <c r="E84" t="s">
        <v>191</v>
      </c>
      <c r="F84" t="s">
        <v>46</v>
      </c>
      <c r="G84" t="s">
        <v>194</v>
      </c>
    </row>
    <row r="85" spans="1:7" x14ac:dyDescent="0.3">
      <c r="A85" t="s">
        <v>188</v>
      </c>
      <c r="B85" t="s">
        <v>386</v>
      </c>
      <c r="C85" t="s">
        <v>395</v>
      </c>
      <c r="D85" t="s">
        <v>45</v>
      </c>
      <c r="E85" t="s">
        <v>192</v>
      </c>
      <c r="F85" t="s">
        <v>386</v>
      </c>
      <c r="G85" t="s">
        <v>195</v>
      </c>
    </row>
    <row r="86" spans="1:7" x14ac:dyDescent="0.3">
      <c r="A86" t="s">
        <v>189</v>
      </c>
      <c r="B86" t="s">
        <v>387</v>
      </c>
      <c r="C86" t="s">
        <v>396</v>
      </c>
      <c r="D86" t="s">
        <v>46</v>
      </c>
      <c r="E86" t="s">
        <v>193</v>
      </c>
      <c r="F86" t="s">
        <v>387</v>
      </c>
      <c r="G86" t="s">
        <v>196</v>
      </c>
    </row>
    <row r="87" spans="1:7" x14ac:dyDescent="0.3">
      <c r="A87" t="s">
        <v>190</v>
      </c>
      <c r="B87" t="s">
        <v>388</v>
      </c>
      <c r="C87" t="s">
        <v>397</v>
      </c>
      <c r="D87" t="s">
        <v>386</v>
      </c>
      <c r="E87" t="s">
        <v>194</v>
      </c>
      <c r="F87" t="s">
        <v>388</v>
      </c>
      <c r="G87" t="s">
        <v>238</v>
      </c>
    </row>
    <row r="88" spans="1:7" x14ac:dyDescent="0.3">
      <c r="A88" t="s">
        <v>191</v>
      </c>
      <c r="B88" t="s">
        <v>389</v>
      </c>
      <c r="C88" t="s">
        <v>398</v>
      </c>
      <c r="D88" t="s">
        <v>387</v>
      </c>
      <c r="E88" t="s">
        <v>195</v>
      </c>
      <c r="F88" t="s">
        <v>389</v>
      </c>
      <c r="G88" t="s">
        <v>197</v>
      </c>
    </row>
    <row r="89" spans="1:7" x14ac:dyDescent="0.3">
      <c r="A89" t="s">
        <v>192</v>
      </c>
      <c r="B89" t="s">
        <v>390</v>
      </c>
      <c r="C89" t="s">
        <v>457</v>
      </c>
      <c r="D89" t="s">
        <v>388</v>
      </c>
      <c r="E89" t="s">
        <v>196</v>
      </c>
      <c r="F89" t="s">
        <v>390</v>
      </c>
      <c r="G89" t="s">
        <v>239</v>
      </c>
    </row>
    <row r="90" spans="1:7" x14ac:dyDescent="0.3">
      <c r="A90" t="s">
        <v>193</v>
      </c>
      <c r="B90" t="s">
        <v>391</v>
      </c>
      <c r="C90" t="s">
        <v>400</v>
      </c>
      <c r="D90" t="s">
        <v>389</v>
      </c>
      <c r="E90" t="s">
        <v>238</v>
      </c>
      <c r="F90" t="s">
        <v>391</v>
      </c>
      <c r="G90" t="s">
        <v>198</v>
      </c>
    </row>
    <row r="91" spans="1:7" x14ac:dyDescent="0.3">
      <c r="A91" t="s">
        <v>194</v>
      </c>
      <c r="B91" t="s">
        <v>392</v>
      </c>
      <c r="C91" t="s">
        <v>458</v>
      </c>
      <c r="D91" t="s">
        <v>390</v>
      </c>
      <c r="E91" t="s">
        <v>197</v>
      </c>
      <c r="F91" t="s">
        <v>392</v>
      </c>
      <c r="G91" t="s">
        <v>199</v>
      </c>
    </row>
    <row r="92" spans="1:7" x14ac:dyDescent="0.3">
      <c r="A92" t="s">
        <v>195</v>
      </c>
      <c r="B92" t="s">
        <v>393</v>
      </c>
      <c r="C92" t="s">
        <v>402</v>
      </c>
      <c r="D92" t="s">
        <v>391</v>
      </c>
      <c r="E92" t="s">
        <v>239</v>
      </c>
      <c r="F92" t="s">
        <v>393</v>
      </c>
      <c r="G92" t="s">
        <v>200</v>
      </c>
    </row>
    <row r="93" spans="1:7" x14ac:dyDescent="0.3">
      <c r="A93" t="s">
        <v>196</v>
      </c>
      <c r="B93" t="s">
        <v>394</v>
      </c>
      <c r="C93" t="s">
        <v>403</v>
      </c>
      <c r="D93" t="s">
        <v>392</v>
      </c>
      <c r="E93" t="s">
        <v>198</v>
      </c>
      <c r="F93" t="s">
        <v>394</v>
      </c>
      <c r="G93" t="s">
        <v>201</v>
      </c>
    </row>
    <row r="94" spans="1:7" x14ac:dyDescent="0.3">
      <c r="A94" t="s">
        <v>238</v>
      </c>
      <c r="B94" t="s">
        <v>395</v>
      </c>
      <c r="C94" t="s">
        <v>404</v>
      </c>
      <c r="D94" t="s">
        <v>393</v>
      </c>
      <c r="E94" t="s">
        <v>199</v>
      </c>
      <c r="F94" t="s">
        <v>395</v>
      </c>
      <c r="G94" t="s">
        <v>202</v>
      </c>
    </row>
    <row r="95" spans="1:7" x14ac:dyDescent="0.3">
      <c r="A95" t="s">
        <v>197</v>
      </c>
      <c r="B95" t="s">
        <v>396</v>
      </c>
      <c r="C95" t="s">
        <v>405</v>
      </c>
      <c r="D95" t="s">
        <v>394</v>
      </c>
      <c r="E95" t="s">
        <v>200</v>
      </c>
      <c r="F95" t="s">
        <v>396</v>
      </c>
      <c r="G95" t="s">
        <v>203</v>
      </c>
    </row>
    <row r="96" spans="1:7" x14ac:dyDescent="0.3">
      <c r="A96" t="s">
        <v>239</v>
      </c>
      <c r="B96" t="s">
        <v>397</v>
      </c>
      <c r="C96" t="s">
        <v>406</v>
      </c>
      <c r="D96" t="s">
        <v>395</v>
      </c>
      <c r="E96" t="s">
        <v>201</v>
      </c>
      <c r="F96" t="s">
        <v>397</v>
      </c>
      <c r="G96" t="s">
        <v>204</v>
      </c>
    </row>
    <row r="97" spans="1:7" x14ac:dyDescent="0.3">
      <c r="A97" t="s">
        <v>198</v>
      </c>
      <c r="B97" t="s">
        <v>398</v>
      </c>
      <c r="C97" t="s">
        <v>407</v>
      </c>
      <c r="D97" t="s">
        <v>396</v>
      </c>
      <c r="E97" t="s">
        <v>202</v>
      </c>
      <c r="F97" t="s">
        <v>398</v>
      </c>
      <c r="G97" t="s">
        <v>205</v>
      </c>
    </row>
    <row r="98" spans="1:7" x14ac:dyDescent="0.3">
      <c r="A98" t="s">
        <v>199</v>
      </c>
      <c r="B98" t="s">
        <v>399</v>
      </c>
      <c r="C98" t="s">
        <v>408</v>
      </c>
      <c r="D98" t="s">
        <v>397</v>
      </c>
      <c r="E98" t="s">
        <v>203</v>
      </c>
      <c r="F98" t="s">
        <v>399</v>
      </c>
      <c r="G98" t="s">
        <v>206</v>
      </c>
    </row>
    <row r="99" spans="1:7" x14ac:dyDescent="0.3">
      <c r="A99" t="s">
        <v>200</v>
      </c>
      <c r="B99" t="s">
        <v>400</v>
      </c>
      <c r="C99" t="s">
        <v>409</v>
      </c>
      <c r="D99" t="s">
        <v>398</v>
      </c>
      <c r="E99" t="s">
        <v>204</v>
      </c>
      <c r="F99" t="s">
        <v>400</v>
      </c>
      <c r="G99" t="s">
        <v>207</v>
      </c>
    </row>
    <row r="100" spans="1:7" x14ac:dyDescent="0.3">
      <c r="A100" t="s">
        <v>201</v>
      </c>
      <c r="B100" t="s">
        <v>401</v>
      </c>
      <c r="C100" t="s">
        <v>410</v>
      </c>
      <c r="D100" t="s">
        <v>399</v>
      </c>
      <c r="E100" t="s">
        <v>205</v>
      </c>
      <c r="F100" t="s">
        <v>401</v>
      </c>
      <c r="G100" t="s">
        <v>208</v>
      </c>
    </row>
    <row r="101" spans="1:7" x14ac:dyDescent="0.3">
      <c r="A101" t="s">
        <v>202</v>
      </c>
      <c r="B101" t="s">
        <v>402</v>
      </c>
      <c r="C101" t="s">
        <v>411</v>
      </c>
      <c r="D101" t="s">
        <v>400</v>
      </c>
      <c r="E101" t="s">
        <v>206</v>
      </c>
      <c r="F101" t="s">
        <v>402</v>
      </c>
      <c r="G101" t="s">
        <v>209</v>
      </c>
    </row>
    <row r="102" spans="1:7" x14ac:dyDescent="0.3">
      <c r="A102" t="s">
        <v>203</v>
      </c>
      <c r="B102" t="s">
        <v>403</v>
      </c>
      <c r="C102" t="s">
        <v>412</v>
      </c>
      <c r="D102" t="s">
        <v>401</v>
      </c>
      <c r="E102" t="s">
        <v>207</v>
      </c>
      <c r="F102" t="s">
        <v>403</v>
      </c>
      <c r="G102" t="s">
        <v>210</v>
      </c>
    </row>
    <row r="103" spans="1:7" x14ac:dyDescent="0.3">
      <c r="A103" t="s">
        <v>204</v>
      </c>
      <c r="B103" t="s">
        <v>404</v>
      </c>
      <c r="C103" t="s">
        <v>413</v>
      </c>
      <c r="D103" t="s">
        <v>402</v>
      </c>
      <c r="E103" t="s">
        <v>208</v>
      </c>
      <c r="F103" t="s">
        <v>404</v>
      </c>
      <c r="G103" t="s">
        <v>211</v>
      </c>
    </row>
    <row r="104" spans="1:7" x14ac:dyDescent="0.3">
      <c r="A104" t="s">
        <v>205</v>
      </c>
      <c r="B104" t="s">
        <v>405</v>
      </c>
      <c r="C104" t="s">
        <v>414</v>
      </c>
      <c r="D104" t="s">
        <v>403</v>
      </c>
      <c r="E104" t="s">
        <v>209</v>
      </c>
      <c r="F104" t="s">
        <v>405</v>
      </c>
      <c r="G104" t="s">
        <v>212</v>
      </c>
    </row>
    <row r="105" spans="1:7" x14ac:dyDescent="0.3">
      <c r="A105" t="s">
        <v>206</v>
      </c>
      <c r="B105" t="s">
        <v>406</v>
      </c>
      <c r="C105" t="s">
        <v>415</v>
      </c>
      <c r="D105" t="s">
        <v>404</v>
      </c>
      <c r="E105" t="s">
        <v>210</v>
      </c>
      <c r="F105" t="s">
        <v>406</v>
      </c>
      <c r="G105" t="s">
        <v>213</v>
      </c>
    </row>
    <row r="106" spans="1:7" x14ac:dyDescent="0.3">
      <c r="A106" t="s">
        <v>207</v>
      </c>
      <c r="B106" t="s">
        <v>407</v>
      </c>
      <c r="C106" t="s">
        <v>416</v>
      </c>
      <c r="D106" t="s">
        <v>405</v>
      </c>
      <c r="E106" t="s">
        <v>211</v>
      </c>
      <c r="F106" t="s">
        <v>407</v>
      </c>
      <c r="G106" t="s">
        <v>214</v>
      </c>
    </row>
    <row r="107" spans="1:7" x14ac:dyDescent="0.3">
      <c r="A107" t="s">
        <v>208</v>
      </c>
      <c r="B107" t="s">
        <v>408</v>
      </c>
      <c r="C107" t="s">
        <v>417</v>
      </c>
      <c r="D107" t="s">
        <v>406</v>
      </c>
      <c r="E107" t="s">
        <v>212</v>
      </c>
      <c r="F107" t="s">
        <v>408</v>
      </c>
      <c r="G107" t="s">
        <v>215</v>
      </c>
    </row>
    <row r="108" spans="1:7" x14ac:dyDescent="0.3">
      <c r="A108" t="s">
        <v>209</v>
      </c>
      <c r="B108" t="s">
        <v>409</v>
      </c>
      <c r="C108" t="s">
        <v>418</v>
      </c>
      <c r="D108" t="s">
        <v>407</v>
      </c>
      <c r="E108" t="s">
        <v>213</v>
      </c>
      <c r="F108" t="s">
        <v>409</v>
      </c>
      <c r="G108" t="s">
        <v>216</v>
      </c>
    </row>
    <row r="109" spans="1:7" x14ac:dyDescent="0.3">
      <c r="A109" t="s">
        <v>210</v>
      </c>
      <c r="B109" t="s">
        <v>410</v>
      </c>
      <c r="C109" t="s">
        <v>419</v>
      </c>
      <c r="D109" t="s">
        <v>408</v>
      </c>
      <c r="E109" t="s">
        <v>214</v>
      </c>
      <c r="F109" t="s">
        <v>410</v>
      </c>
      <c r="G109" t="s">
        <v>217</v>
      </c>
    </row>
    <row r="110" spans="1:7" x14ac:dyDescent="0.3">
      <c r="A110" t="s">
        <v>211</v>
      </c>
      <c r="B110" t="s">
        <v>411</v>
      </c>
      <c r="C110" t="s">
        <v>420</v>
      </c>
      <c r="D110" t="s">
        <v>409</v>
      </c>
      <c r="E110" t="s">
        <v>215</v>
      </c>
      <c r="F110" t="s">
        <v>411</v>
      </c>
      <c r="G110" t="s">
        <v>218</v>
      </c>
    </row>
    <row r="111" spans="1:7" x14ac:dyDescent="0.3">
      <c r="A111" t="s">
        <v>212</v>
      </c>
      <c r="B111" t="s">
        <v>412</v>
      </c>
      <c r="C111" t="s">
        <v>421</v>
      </c>
      <c r="D111" t="s">
        <v>410</v>
      </c>
      <c r="E111" t="s">
        <v>216</v>
      </c>
      <c r="F111" t="s">
        <v>412</v>
      </c>
    </row>
    <row r="112" spans="1:7" x14ac:dyDescent="0.3">
      <c r="A112" t="s">
        <v>213</v>
      </c>
      <c r="B112" t="s">
        <v>413</v>
      </c>
      <c r="D112" t="s">
        <v>411</v>
      </c>
      <c r="E112" t="s">
        <v>217</v>
      </c>
      <c r="F112" t="s">
        <v>413</v>
      </c>
      <c r="G112" t="s">
        <v>270</v>
      </c>
    </row>
    <row r="113" spans="1:7" x14ac:dyDescent="0.3">
      <c r="A113" t="s">
        <v>214</v>
      </c>
      <c r="B113" t="s">
        <v>414</v>
      </c>
      <c r="C113" t="s">
        <v>447</v>
      </c>
      <c r="D113" t="s">
        <v>412</v>
      </c>
      <c r="E113" t="s">
        <v>218</v>
      </c>
      <c r="F113" t="s">
        <v>414</v>
      </c>
      <c r="G113" t="s">
        <v>271</v>
      </c>
    </row>
    <row r="114" spans="1:7" x14ac:dyDescent="0.3">
      <c r="A114" t="s">
        <v>215</v>
      </c>
      <c r="B114" t="s">
        <v>415</v>
      </c>
      <c r="C114" t="s">
        <v>265</v>
      </c>
      <c r="D114" t="s">
        <v>413</v>
      </c>
      <c r="F114" t="s">
        <v>415</v>
      </c>
      <c r="G114" t="s">
        <v>272</v>
      </c>
    </row>
    <row r="115" spans="1:7" x14ac:dyDescent="0.3">
      <c r="A115" t="s">
        <v>216</v>
      </c>
      <c r="B115" t="s">
        <v>416</v>
      </c>
      <c r="C115" t="s">
        <v>335</v>
      </c>
      <c r="D115" t="s">
        <v>414</v>
      </c>
      <c r="E115" t="s">
        <v>326</v>
      </c>
      <c r="F115" t="s">
        <v>416</v>
      </c>
      <c r="G115" t="s">
        <v>273</v>
      </c>
    </row>
    <row r="116" spans="1:7" x14ac:dyDescent="0.3">
      <c r="A116" t="s">
        <v>217</v>
      </c>
      <c r="B116" t="s">
        <v>417</v>
      </c>
      <c r="C116" t="s">
        <v>336</v>
      </c>
      <c r="D116" t="s">
        <v>415</v>
      </c>
      <c r="E116" t="s">
        <v>327</v>
      </c>
      <c r="F116" t="s">
        <v>417</v>
      </c>
      <c r="G116" t="s">
        <v>332</v>
      </c>
    </row>
    <row r="117" spans="1:7" x14ac:dyDescent="0.3">
      <c r="A117" t="s">
        <v>218</v>
      </c>
      <c r="B117" t="s">
        <v>418</v>
      </c>
      <c r="C117" t="s">
        <v>448</v>
      </c>
      <c r="D117" t="s">
        <v>416</v>
      </c>
      <c r="E117" t="s">
        <v>266</v>
      </c>
      <c r="F117" t="s">
        <v>418</v>
      </c>
    </row>
    <row r="118" spans="1:7" x14ac:dyDescent="0.3">
      <c r="B118" t="s">
        <v>419</v>
      </c>
      <c r="D118" t="s">
        <v>417</v>
      </c>
      <c r="E118" t="s">
        <v>267</v>
      </c>
      <c r="F118" t="s">
        <v>419</v>
      </c>
      <c r="G118" t="s">
        <v>334</v>
      </c>
    </row>
    <row r="119" spans="1:7" x14ac:dyDescent="0.3">
      <c r="A119" t="s">
        <v>319</v>
      </c>
      <c r="B119" t="s">
        <v>420</v>
      </c>
      <c r="C119" t="s">
        <v>459</v>
      </c>
      <c r="D119" t="s">
        <v>418</v>
      </c>
      <c r="E119" t="s">
        <v>328</v>
      </c>
      <c r="F119" t="s">
        <v>420</v>
      </c>
    </row>
    <row r="120" spans="1:7" x14ac:dyDescent="0.3">
      <c r="A120" t="s">
        <v>316</v>
      </c>
      <c r="B120" t="s">
        <v>421</v>
      </c>
      <c r="C120" t="s">
        <v>338</v>
      </c>
      <c r="D120" t="s">
        <v>419</v>
      </c>
      <c r="F120" t="s">
        <v>421</v>
      </c>
    </row>
    <row r="121" spans="1:7" x14ac:dyDescent="0.3">
      <c r="A121" t="s">
        <v>295</v>
      </c>
      <c r="D121" t="s">
        <v>420</v>
      </c>
      <c r="E121" t="s">
        <v>331</v>
      </c>
    </row>
    <row r="122" spans="1:7" x14ac:dyDescent="0.3">
      <c r="A122" t="s">
        <v>296</v>
      </c>
      <c r="B122" t="s">
        <v>435</v>
      </c>
      <c r="D122" t="s">
        <v>421</v>
      </c>
      <c r="F122" t="s">
        <v>425</v>
      </c>
    </row>
    <row r="123" spans="1:7" x14ac:dyDescent="0.3">
      <c r="A123" t="s">
        <v>320</v>
      </c>
      <c r="B123" t="s">
        <v>426</v>
      </c>
      <c r="F123" t="s">
        <v>426</v>
      </c>
    </row>
    <row r="124" spans="1:7" x14ac:dyDescent="0.3">
      <c r="B124" t="s">
        <v>436</v>
      </c>
      <c r="D124" t="s">
        <v>441</v>
      </c>
      <c r="F124" t="s">
        <v>427</v>
      </c>
    </row>
    <row r="125" spans="1:7" x14ac:dyDescent="0.3">
      <c r="A125" t="s">
        <v>325</v>
      </c>
      <c r="B125" t="s">
        <v>437</v>
      </c>
      <c r="D125" t="s">
        <v>442</v>
      </c>
      <c r="F125" t="s">
        <v>428</v>
      </c>
    </row>
    <row r="126" spans="1:7" x14ac:dyDescent="0.3">
      <c r="B126" t="s">
        <v>438</v>
      </c>
      <c r="D126" t="s">
        <v>436</v>
      </c>
      <c r="F126" t="s">
        <v>429</v>
      </c>
    </row>
    <row r="127" spans="1:7" x14ac:dyDescent="0.3">
      <c r="D127" t="s">
        <v>437</v>
      </c>
    </row>
    <row r="128" spans="1:7" x14ac:dyDescent="0.3">
      <c r="B128" t="s">
        <v>440</v>
      </c>
      <c r="D128" t="s">
        <v>443</v>
      </c>
      <c r="F128" t="s">
        <v>434</v>
      </c>
    </row>
    <row r="130" spans="2:4" x14ac:dyDescent="0.3">
      <c r="B130" t="s">
        <v>365</v>
      </c>
      <c r="D130" t="s">
        <v>444</v>
      </c>
    </row>
    <row r="131" spans="2:4" x14ac:dyDescent="0.3">
      <c r="B131" t="s">
        <v>366</v>
      </c>
      <c r="D131" t="s">
        <v>424</v>
      </c>
    </row>
    <row r="132" spans="2:4" x14ac:dyDescent="0.3">
      <c r="B132" t="s">
        <v>367</v>
      </c>
    </row>
    <row r="133" spans="2:4" x14ac:dyDescent="0.3">
      <c r="B133" t="s">
        <v>368</v>
      </c>
    </row>
    <row r="134" spans="2:4" x14ac:dyDescent="0.3">
      <c r="B134" t="s">
        <v>369</v>
      </c>
    </row>
    <row r="136" spans="2:4" x14ac:dyDescent="0.3">
      <c r="B136" t="s">
        <v>422</v>
      </c>
    </row>
    <row r="138" spans="2:4" x14ac:dyDescent="0.3">
      <c r="B138" t="s">
        <v>45</v>
      </c>
    </row>
    <row r="139" spans="2:4" x14ac:dyDescent="0.3">
      <c r="B139" t="s">
        <v>46</v>
      </c>
    </row>
    <row r="140" spans="2:4" x14ac:dyDescent="0.3">
      <c r="B140" t="s">
        <v>359</v>
      </c>
    </row>
    <row r="141" spans="2:4" x14ac:dyDescent="0.3">
      <c r="B141" t="s">
        <v>360</v>
      </c>
    </row>
    <row r="142" spans="2:4" x14ac:dyDescent="0.3">
      <c r="B142" t="s">
        <v>361</v>
      </c>
    </row>
    <row r="143" spans="2:4" x14ac:dyDescent="0.3">
      <c r="B143" t="s">
        <v>188</v>
      </c>
    </row>
    <row r="144" spans="2:4" x14ac:dyDescent="0.3">
      <c r="B144" t="s">
        <v>189</v>
      </c>
    </row>
    <row r="145" spans="2:2" x14ac:dyDescent="0.3">
      <c r="B145" t="s">
        <v>190</v>
      </c>
    </row>
    <row r="146" spans="2:2" x14ac:dyDescent="0.3">
      <c r="B146" t="s">
        <v>191</v>
      </c>
    </row>
    <row r="147" spans="2:2" x14ac:dyDescent="0.3">
      <c r="B147" t="s">
        <v>192</v>
      </c>
    </row>
    <row r="148" spans="2:2" x14ac:dyDescent="0.3">
      <c r="B148" t="s">
        <v>193</v>
      </c>
    </row>
    <row r="149" spans="2:2" x14ac:dyDescent="0.3">
      <c r="B149" t="s">
        <v>194</v>
      </c>
    </row>
    <row r="150" spans="2:2" x14ac:dyDescent="0.3">
      <c r="B150" t="s">
        <v>195</v>
      </c>
    </row>
    <row r="151" spans="2:2" x14ac:dyDescent="0.3">
      <c r="B151" t="s">
        <v>196</v>
      </c>
    </row>
    <row r="152" spans="2:2" x14ac:dyDescent="0.3">
      <c r="B152" t="s">
        <v>238</v>
      </c>
    </row>
    <row r="153" spans="2:2" x14ac:dyDescent="0.3">
      <c r="B153" t="s">
        <v>362</v>
      </c>
    </row>
    <row r="154" spans="2:2" x14ac:dyDescent="0.3">
      <c r="B154" t="s">
        <v>239</v>
      </c>
    </row>
    <row r="155" spans="2:2" x14ac:dyDescent="0.3">
      <c r="B155" t="s">
        <v>363</v>
      </c>
    </row>
    <row r="156" spans="2:2" x14ac:dyDescent="0.3">
      <c r="B156" t="s">
        <v>199</v>
      </c>
    </row>
    <row r="157" spans="2:2" x14ac:dyDescent="0.3">
      <c r="B157" t="s">
        <v>200</v>
      </c>
    </row>
    <row r="158" spans="2:2" x14ac:dyDescent="0.3">
      <c r="B158" t="s">
        <v>201</v>
      </c>
    </row>
    <row r="159" spans="2:2" x14ac:dyDescent="0.3">
      <c r="B159" t="s">
        <v>202</v>
      </c>
    </row>
    <row r="160" spans="2:2" x14ac:dyDescent="0.3">
      <c r="B160" t="s">
        <v>203</v>
      </c>
    </row>
    <row r="161" spans="2:2" x14ac:dyDescent="0.3">
      <c r="B161" t="s">
        <v>204</v>
      </c>
    </row>
    <row r="162" spans="2:2" x14ac:dyDescent="0.3">
      <c r="B162" t="s">
        <v>205</v>
      </c>
    </row>
    <row r="163" spans="2:2" x14ac:dyDescent="0.3">
      <c r="B163" t="s">
        <v>206</v>
      </c>
    </row>
    <row r="164" spans="2:2" x14ac:dyDescent="0.3">
      <c r="B164" t="s">
        <v>207</v>
      </c>
    </row>
    <row r="165" spans="2:2" x14ac:dyDescent="0.3">
      <c r="B165" t="s">
        <v>208</v>
      </c>
    </row>
    <row r="166" spans="2:2" x14ac:dyDescent="0.3">
      <c r="B166" t="s">
        <v>209</v>
      </c>
    </row>
    <row r="167" spans="2:2" x14ac:dyDescent="0.3">
      <c r="B167" t="s">
        <v>210</v>
      </c>
    </row>
    <row r="168" spans="2:2" x14ac:dyDescent="0.3">
      <c r="B168" t="s">
        <v>211</v>
      </c>
    </row>
    <row r="169" spans="2:2" x14ac:dyDescent="0.3">
      <c r="B169" t="s">
        <v>212</v>
      </c>
    </row>
    <row r="170" spans="2:2" x14ac:dyDescent="0.3">
      <c r="B170" t="s">
        <v>213</v>
      </c>
    </row>
    <row r="171" spans="2:2" x14ac:dyDescent="0.3">
      <c r="B171" t="s">
        <v>214</v>
      </c>
    </row>
    <row r="172" spans="2:2" x14ac:dyDescent="0.3">
      <c r="B172" t="s">
        <v>215</v>
      </c>
    </row>
    <row r="173" spans="2:2" x14ac:dyDescent="0.3">
      <c r="B173" t="s">
        <v>216</v>
      </c>
    </row>
    <row r="174" spans="2:2" x14ac:dyDescent="0.3">
      <c r="B174" t="s">
        <v>217</v>
      </c>
    </row>
    <row r="175" spans="2:2" x14ac:dyDescent="0.3">
      <c r="B175" t="s">
        <v>218</v>
      </c>
    </row>
    <row r="177" spans="2:2" x14ac:dyDescent="0.3">
      <c r="B177" t="s">
        <v>348</v>
      </c>
    </row>
    <row r="178" spans="2:2" x14ac:dyDescent="0.3">
      <c r="B178" t="s">
        <v>349</v>
      </c>
    </row>
    <row r="179" spans="2:2" x14ac:dyDescent="0.3">
      <c r="B179" t="s">
        <v>350</v>
      </c>
    </row>
    <row r="180" spans="2:2" x14ac:dyDescent="0.3">
      <c r="B180" t="s">
        <v>351</v>
      </c>
    </row>
    <row r="181" spans="2:2" x14ac:dyDescent="0.3">
      <c r="B181" t="s">
        <v>352</v>
      </c>
    </row>
    <row r="183" spans="2:2" x14ac:dyDescent="0.3">
      <c r="B183" t="s">
        <v>364</v>
      </c>
    </row>
  </sheetData>
  <mergeCells count="6">
    <mergeCell ref="N1:O1"/>
    <mergeCell ref="A1:B1"/>
    <mergeCell ref="C1:D1"/>
    <mergeCell ref="E1:F1"/>
    <mergeCell ref="J1:K1"/>
    <mergeCell ref="L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F3E0-9CD1-4371-8D0B-5669DD1DE95D}">
  <dimension ref="A1:N93"/>
  <sheetViews>
    <sheetView topLeftCell="A67" zoomScaleNormal="100" workbookViewId="0">
      <selection activeCell="B74" sqref="B74:G79"/>
    </sheetView>
  </sheetViews>
  <sheetFormatPr defaultRowHeight="14.4" x14ac:dyDescent="0.3"/>
  <cols>
    <col min="1" max="1" width="12.44140625" bestFit="1" customWidth="1"/>
    <col min="2" max="2" width="24.109375" bestFit="1" customWidth="1"/>
    <col min="3" max="3" width="16.6640625" bestFit="1" customWidth="1"/>
    <col min="4" max="4" width="24.109375" bestFit="1" customWidth="1"/>
    <col min="5" max="5" width="25" bestFit="1" customWidth="1"/>
    <col min="6" max="6" width="20.109375" bestFit="1" customWidth="1"/>
    <col min="7" max="7" width="20.44140625" bestFit="1" customWidth="1"/>
    <col min="8" max="8" width="20.88671875" bestFit="1" customWidth="1"/>
    <col min="9" max="10" width="19.44140625" bestFit="1" customWidth="1"/>
    <col min="11" max="11" width="20.6640625" bestFit="1" customWidth="1"/>
    <col min="12" max="12" width="36" bestFit="1" customWidth="1"/>
    <col min="13" max="13" width="46.33203125" bestFit="1" customWidth="1"/>
    <col min="14" max="14" width="79.44140625" bestFit="1" customWidth="1"/>
  </cols>
  <sheetData>
    <row r="1" spans="1:14" x14ac:dyDescent="0.3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7"/>
    </row>
    <row r="2" spans="1:14" x14ac:dyDescent="0.3">
      <c r="A2" s="3" t="s">
        <v>0</v>
      </c>
      <c r="B2" s="3" t="s">
        <v>6</v>
      </c>
      <c r="C2" s="3" t="s">
        <v>7</v>
      </c>
      <c r="D2" s="3" t="s">
        <v>51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40</v>
      </c>
      <c r="K2" s="4" t="s">
        <v>82</v>
      </c>
      <c r="L2" s="4" t="s">
        <v>87</v>
      </c>
      <c r="M2" s="4" t="s">
        <v>53</v>
      </c>
    </row>
    <row r="3" spans="1:14" x14ac:dyDescent="0.3">
      <c r="A3" s="2" t="s">
        <v>109</v>
      </c>
      <c r="B3" s="2">
        <v>8</v>
      </c>
      <c r="C3" s="2">
        <v>16</v>
      </c>
      <c r="D3" s="2">
        <v>480</v>
      </c>
      <c r="E3" s="2">
        <v>21.2</v>
      </c>
      <c r="F3" s="2">
        <v>84.1</v>
      </c>
      <c r="G3" s="2">
        <v>270893.32952569402</v>
      </c>
      <c r="H3" s="2">
        <v>351.30289986111097</v>
      </c>
      <c r="I3" s="2">
        <v>0.77964363739999998</v>
      </c>
      <c r="J3" s="2">
        <v>1</v>
      </c>
      <c r="K3" t="s">
        <v>84</v>
      </c>
      <c r="L3" t="s">
        <v>58</v>
      </c>
      <c r="M3" s="5" t="s">
        <v>59</v>
      </c>
    </row>
    <row r="4" spans="1:14" x14ac:dyDescent="0.3">
      <c r="A4" s="2" t="s">
        <v>110</v>
      </c>
      <c r="B4" s="2">
        <v>8</v>
      </c>
      <c r="C4" s="2">
        <v>32</v>
      </c>
      <c r="D4" s="2">
        <v>480</v>
      </c>
      <c r="E4" s="2">
        <v>23.3</v>
      </c>
      <c r="F4" s="2">
        <v>85.5</v>
      </c>
      <c r="G4" s="2">
        <v>273142.42211874999</v>
      </c>
      <c r="H4" s="2">
        <v>296.213206527777</v>
      </c>
      <c r="I4" s="2">
        <v>0.77964363739999998</v>
      </c>
      <c r="J4" s="2">
        <v>1</v>
      </c>
      <c r="K4" t="s">
        <v>84</v>
      </c>
      <c r="L4" t="s">
        <v>56</v>
      </c>
      <c r="M4" s="5" t="s">
        <v>57</v>
      </c>
    </row>
    <row r="5" spans="1:14" x14ac:dyDescent="0.3">
      <c r="A5" s="2" t="s">
        <v>111</v>
      </c>
      <c r="B5" s="2">
        <v>16</v>
      </c>
      <c r="C5" s="2">
        <v>64</v>
      </c>
      <c r="D5" s="2">
        <v>500</v>
      </c>
      <c r="E5" s="2">
        <v>43.5</v>
      </c>
      <c r="F5" s="2">
        <v>112</v>
      </c>
      <c r="G5" s="2">
        <v>236938.82626902699</v>
      </c>
      <c r="H5" s="2">
        <v>329.45861222222197</v>
      </c>
      <c r="I5" s="2">
        <v>0.77964363739999998</v>
      </c>
      <c r="J5" s="2">
        <v>1</v>
      </c>
      <c r="K5" t="s">
        <v>84</v>
      </c>
      <c r="L5" t="s">
        <v>52</v>
      </c>
      <c r="M5" s="5" t="s">
        <v>55</v>
      </c>
    </row>
    <row r="6" spans="1:14" x14ac:dyDescent="0.3">
      <c r="A6" s="2" t="s">
        <v>112</v>
      </c>
      <c r="B6" s="2">
        <v>8</v>
      </c>
      <c r="C6" s="2">
        <v>64</v>
      </c>
      <c r="D6" s="2">
        <v>500</v>
      </c>
      <c r="E6" s="2">
        <v>42.8</v>
      </c>
      <c r="F6" s="2">
        <v>78.2</v>
      </c>
      <c r="G6" s="2">
        <v>346840.72890194401</v>
      </c>
      <c r="H6" s="2">
        <v>415.28071277777701</v>
      </c>
      <c r="I6" s="2">
        <v>0.77964363739999998</v>
      </c>
      <c r="J6" s="2">
        <v>1</v>
      </c>
      <c r="K6" t="s">
        <v>84</v>
      </c>
      <c r="L6" t="s">
        <v>52</v>
      </c>
      <c r="M6" s="5" t="s">
        <v>54</v>
      </c>
    </row>
    <row r="7" spans="1:14" x14ac:dyDescent="0.3">
      <c r="A7" s="2" t="s">
        <v>113</v>
      </c>
      <c r="B7" s="2">
        <v>288</v>
      </c>
      <c r="C7" s="2">
        <v>512</v>
      </c>
      <c r="D7" s="2">
        <v>480</v>
      </c>
      <c r="E7" s="2">
        <v>197</v>
      </c>
      <c r="F7" s="2">
        <v>831</v>
      </c>
      <c r="G7" s="2">
        <v>274564.70323291601</v>
      </c>
      <c r="H7" s="2">
        <v>346.37302111111097</v>
      </c>
      <c r="I7" s="2">
        <v>0.84175857654999997</v>
      </c>
      <c r="J7" s="2">
        <v>10</v>
      </c>
      <c r="K7" t="s">
        <v>83</v>
      </c>
      <c r="L7" t="s">
        <v>60</v>
      </c>
      <c r="M7" s="5" t="s">
        <v>61</v>
      </c>
    </row>
    <row r="8" spans="1:14" x14ac:dyDescent="0.3">
      <c r="A8" s="2" t="s">
        <v>114</v>
      </c>
      <c r="B8" s="2">
        <v>144</v>
      </c>
      <c r="C8" s="2">
        <v>256</v>
      </c>
      <c r="D8" s="2">
        <v>960</v>
      </c>
      <c r="E8" s="2">
        <v>106</v>
      </c>
      <c r="F8" s="2">
        <v>427</v>
      </c>
      <c r="G8" s="2">
        <v>283446.02001430502</v>
      </c>
      <c r="H8" s="2">
        <v>376.249474166666</v>
      </c>
      <c r="I8" s="2">
        <v>0.84175857654999997</v>
      </c>
      <c r="J8" s="2">
        <v>10</v>
      </c>
      <c r="K8" t="s">
        <v>83</v>
      </c>
      <c r="L8" t="s">
        <v>62</v>
      </c>
      <c r="M8" s="5" t="s">
        <v>63</v>
      </c>
    </row>
    <row r="9" spans="1:14" x14ac:dyDescent="0.3">
      <c r="A9" s="2" t="s">
        <v>115</v>
      </c>
      <c r="B9" s="2">
        <v>144</v>
      </c>
      <c r="C9" s="2">
        <v>256</v>
      </c>
      <c r="D9" s="2">
        <v>960</v>
      </c>
      <c r="E9" s="2">
        <v>101</v>
      </c>
      <c r="F9" s="2">
        <v>433</v>
      </c>
      <c r="G9" s="2">
        <v>307838.86090611102</v>
      </c>
      <c r="H9" s="2">
        <v>329.69358791666599</v>
      </c>
      <c r="I9" s="2">
        <v>0.84175857654999997</v>
      </c>
      <c r="J9" s="2">
        <v>10</v>
      </c>
      <c r="K9" t="s">
        <v>83</v>
      </c>
      <c r="L9" t="s">
        <v>64</v>
      </c>
      <c r="M9" s="5" t="s">
        <v>65</v>
      </c>
    </row>
    <row r="10" spans="1:14" x14ac:dyDescent="0.3">
      <c r="A10" s="2" t="s">
        <v>116</v>
      </c>
      <c r="B10" s="2">
        <v>288</v>
      </c>
      <c r="C10" s="2">
        <v>512</v>
      </c>
      <c r="D10" s="2">
        <v>6400</v>
      </c>
      <c r="E10" s="2">
        <v>236</v>
      </c>
      <c r="F10" s="2">
        <v>906</v>
      </c>
      <c r="G10" s="2">
        <v>283272.33636847202</v>
      </c>
      <c r="H10" s="2">
        <v>417.43002111111099</v>
      </c>
      <c r="I10" s="2">
        <v>0.84175857654999997</v>
      </c>
      <c r="J10" s="2">
        <v>10</v>
      </c>
      <c r="K10" t="s">
        <v>83</v>
      </c>
      <c r="L10" t="s">
        <v>66</v>
      </c>
      <c r="M10" s="5" t="s">
        <v>67</v>
      </c>
    </row>
    <row r="11" spans="1:14" x14ac:dyDescent="0.3">
      <c r="A11" s="2" t="s">
        <v>117</v>
      </c>
      <c r="B11" s="2">
        <v>144</v>
      </c>
      <c r="C11" s="2">
        <v>480</v>
      </c>
      <c r="D11" s="2">
        <v>7680</v>
      </c>
      <c r="E11" s="2">
        <v>298</v>
      </c>
      <c r="F11" s="2">
        <v>619</v>
      </c>
      <c r="G11" s="2">
        <v>270812.89105097199</v>
      </c>
      <c r="H11" s="2">
        <v>308.29083541666603</v>
      </c>
      <c r="I11" s="2">
        <v>0.84175857654999997</v>
      </c>
      <c r="J11" s="2">
        <v>10</v>
      </c>
      <c r="K11" t="s">
        <v>83</v>
      </c>
      <c r="L11" t="s">
        <v>68</v>
      </c>
      <c r="M11" s="5" t="s">
        <v>69</v>
      </c>
    </row>
    <row r="12" spans="1:14" x14ac:dyDescent="0.3">
      <c r="A12" s="2" t="s">
        <v>118</v>
      </c>
      <c r="B12" s="2">
        <v>128</v>
      </c>
      <c r="C12" s="2">
        <v>256</v>
      </c>
      <c r="D12" s="2">
        <v>512</v>
      </c>
      <c r="E12" s="2">
        <v>166</v>
      </c>
      <c r="F12" s="2">
        <v>783</v>
      </c>
      <c r="G12" s="2">
        <v>272458.17995069397</v>
      </c>
      <c r="H12" s="2">
        <v>322.50829638888803</v>
      </c>
      <c r="I12" s="2">
        <v>0.84175857654999997</v>
      </c>
      <c r="J12" s="2">
        <v>10</v>
      </c>
      <c r="K12" t="s">
        <v>83</v>
      </c>
      <c r="L12" t="s">
        <v>70</v>
      </c>
      <c r="M12" s="5" t="s">
        <v>71</v>
      </c>
    </row>
    <row r="13" spans="1:14" x14ac:dyDescent="0.3">
      <c r="A13" s="2" t="s">
        <v>119</v>
      </c>
      <c r="B13" s="2">
        <v>64</v>
      </c>
      <c r="C13" s="2">
        <v>256</v>
      </c>
      <c r="D13" s="2">
        <v>960</v>
      </c>
      <c r="E13" s="2">
        <v>125</v>
      </c>
      <c r="F13" s="2">
        <v>602</v>
      </c>
      <c r="G13" s="2">
        <v>219556.20104708301</v>
      </c>
      <c r="H13" s="2">
        <v>425.79790694444398</v>
      </c>
      <c r="I13" s="2">
        <v>0.84175857654999997</v>
      </c>
      <c r="J13" s="2">
        <v>10</v>
      </c>
      <c r="K13" t="s">
        <v>83</v>
      </c>
      <c r="L13" t="s">
        <v>72</v>
      </c>
      <c r="M13" s="5" t="s">
        <v>73</v>
      </c>
    </row>
    <row r="14" spans="1:14" x14ac:dyDescent="0.3">
      <c r="A14" s="2" t="s">
        <v>120</v>
      </c>
      <c r="B14" s="2">
        <v>128</v>
      </c>
      <c r="C14" s="2">
        <v>512</v>
      </c>
      <c r="D14" s="2">
        <v>240</v>
      </c>
      <c r="E14" s="2">
        <v>171</v>
      </c>
      <c r="F14" s="2">
        <v>930</v>
      </c>
      <c r="G14" s="2">
        <v>312414.29918874998</v>
      </c>
      <c r="H14" s="2">
        <v>403.70212805555502</v>
      </c>
      <c r="I14" s="2">
        <v>0.84175857654999997</v>
      </c>
      <c r="J14" s="2">
        <v>10</v>
      </c>
      <c r="K14" t="s">
        <v>83</v>
      </c>
      <c r="L14" t="s">
        <v>74</v>
      </c>
      <c r="M14" s="5" t="s">
        <v>75</v>
      </c>
    </row>
    <row r="16" spans="1:14" x14ac:dyDescent="0.3">
      <c r="A16" s="11" t="s">
        <v>85</v>
      </c>
      <c r="B16" s="11"/>
      <c r="C16" s="11"/>
      <c r="D16" s="11"/>
      <c r="E16" s="11"/>
      <c r="F16" s="11"/>
      <c r="G16" s="11"/>
      <c r="H16" s="11"/>
      <c r="I16" s="11"/>
      <c r="M16" s="1" t="s">
        <v>80</v>
      </c>
      <c r="N16" s="5" t="s">
        <v>81</v>
      </c>
    </row>
    <row r="17" spans="1:11" x14ac:dyDescent="0.3">
      <c r="A17" s="3" t="s">
        <v>86</v>
      </c>
      <c r="B17" s="3" t="s">
        <v>12</v>
      </c>
      <c r="C17" s="3" t="s">
        <v>107</v>
      </c>
      <c r="D17" s="3" t="s">
        <v>79</v>
      </c>
      <c r="E17" s="3" t="s">
        <v>3</v>
      </c>
      <c r="F17" s="3" t="s">
        <v>4</v>
      </c>
      <c r="G17" s="3" t="s">
        <v>5</v>
      </c>
      <c r="H17" s="6" t="s">
        <v>40</v>
      </c>
      <c r="I17" s="1" t="s">
        <v>88</v>
      </c>
      <c r="J17" s="1" t="s">
        <v>91</v>
      </c>
      <c r="K17" s="1" t="s">
        <v>94</v>
      </c>
    </row>
    <row r="18" spans="1:11" x14ac:dyDescent="0.3">
      <c r="A18" s="2" t="s">
        <v>121</v>
      </c>
      <c r="B18" s="2">
        <f ca="1">RANDBETWEEN(5,10)</f>
        <v>9</v>
      </c>
      <c r="C18" s="2">
        <v>110</v>
      </c>
      <c r="D18" s="2">
        <f ca="1">RANDBETWEEN(5,15)</f>
        <v>14</v>
      </c>
      <c r="E18" s="2">
        <v>300000</v>
      </c>
      <c r="F18" s="2">
        <v>431.44804529999999</v>
      </c>
      <c r="G18" s="2">
        <v>0.77964363739999998</v>
      </c>
      <c r="H18" s="2">
        <v>1</v>
      </c>
      <c r="I18" t="s">
        <v>89</v>
      </c>
      <c r="J18" t="s">
        <v>92</v>
      </c>
      <c r="K18" s="5" t="s">
        <v>93</v>
      </c>
    </row>
    <row r="19" spans="1:11" x14ac:dyDescent="0.3">
      <c r="A19" s="2" t="s">
        <v>122</v>
      </c>
      <c r="B19" s="2">
        <f t="shared" ref="B19:B31" ca="1" si="0">RANDBETWEEN(5,10)</f>
        <v>7</v>
      </c>
      <c r="C19" s="2">
        <v>110</v>
      </c>
      <c r="D19" s="2">
        <f t="shared" ref="D19:D31" ca="1" si="1">RANDBETWEEN(5,15)</f>
        <v>9</v>
      </c>
      <c r="E19" s="2">
        <v>300000</v>
      </c>
      <c r="F19" s="2">
        <v>367.09358109999999</v>
      </c>
      <c r="G19" s="2">
        <v>0.77964363739999998</v>
      </c>
      <c r="H19" s="2">
        <v>1</v>
      </c>
      <c r="I19" t="s">
        <v>89</v>
      </c>
      <c r="J19" t="s">
        <v>92</v>
      </c>
      <c r="K19" s="5" t="s">
        <v>93</v>
      </c>
    </row>
    <row r="20" spans="1:11" x14ac:dyDescent="0.3">
      <c r="A20" s="2" t="s">
        <v>123</v>
      </c>
      <c r="B20" s="2">
        <f t="shared" ca="1" si="0"/>
        <v>7</v>
      </c>
      <c r="C20" s="2">
        <v>110</v>
      </c>
      <c r="D20" s="2">
        <f t="shared" ca="1" si="1"/>
        <v>12</v>
      </c>
      <c r="E20" s="2">
        <v>300000</v>
      </c>
      <c r="F20" s="2">
        <v>334.08611810000002</v>
      </c>
      <c r="G20" s="2">
        <v>0.84175857654999997</v>
      </c>
      <c r="H20" s="2">
        <v>1</v>
      </c>
      <c r="I20" t="s">
        <v>90</v>
      </c>
      <c r="J20" t="s">
        <v>92</v>
      </c>
      <c r="K20" s="5" t="s">
        <v>93</v>
      </c>
    </row>
    <row r="21" spans="1:11" x14ac:dyDescent="0.3">
      <c r="A21" s="2" t="s">
        <v>124</v>
      </c>
      <c r="B21" s="2">
        <f t="shared" ca="1" si="0"/>
        <v>10</v>
      </c>
      <c r="C21" s="2">
        <v>110</v>
      </c>
      <c r="D21" s="2">
        <f t="shared" ca="1" si="1"/>
        <v>15</v>
      </c>
      <c r="E21" s="2">
        <v>300000</v>
      </c>
      <c r="F21" s="2">
        <v>303.0515729</v>
      </c>
      <c r="G21" s="2">
        <v>0.84175857654999997</v>
      </c>
      <c r="H21" s="2">
        <v>1</v>
      </c>
      <c r="I21" t="s">
        <v>90</v>
      </c>
      <c r="J21" t="s">
        <v>92</v>
      </c>
      <c r="K21" s="5" t="s">
        <v>93</v>
      </c>
    </row>
    <row r="22" spans="1:11" x14ac:dyDescent="0.3">
      <c r="A22" s="2" t="s">
        <v>125</v>
      </c>
      <c r="B22" s="2">
        <f t="shared" ca="1" si="0"/>
        <v>5</v>
      </c>
      <c r="C22" s="2">
        <v>90</v>
      </c>
      <c r="D22" s="2">
        <f t="shared" ca="1" si="1"/>
        <v>12</v>
      </c>
      <c r="E22" s="2">
        <v>212820</v>
      </c>
      <c r="F22" s="2">
        <v>326.83583194444401</v>
      </c>
      <c r="G22" s="2">
        <v>0.84175857654999997</v>
      </c>
      <c r="H22" s="2">
        <v>1</v>
      </c>
      <c r="I22" t="s">
        <v>95</v>
      </c>
      <c r="J22" t="s">
        <v>99</v>
      </c>
      <c r="K22" s="5" t="s">
        <v>100</v>
      </c>
    </row>
    <row r="23" spans="1:11" x14ac:dyDescent="0.3">
      <c r="A23" s="2" t="s">
        <v>126</v>
      </c>
      <c r="B23" s="2">
        <f t="shared" ca="1" si="0"/>
        <v>6</v>
      </c>
      <c r="C23" s="2">
        <v>90</v>
      </c>
      <c r="D23" s="2">
        <f t="shared" ca="1" si="1"/>
        <v>12</v>
      </c>
      <c r="E23" s="2">
        <v>307200</v>
      </c>
      <c r="F23" s="2">
        <v>274.700754166666</v>
      </c>
      <c r="G23" s="2">
        <v>0.84175857654999997</v>
      </c>
      <c r="H23" s="2">
        <v>1</v>
      </c>
      <c r="I23" t="s">
        <v>96</v>
      </c>
      <c r="J23" t="s">
        <v>99</v>
      </c>
      <c r="K23" s="5" t="s">
        <v>100</v>
      </c>
    </row>
    <row r="24" spans="1:11" x14ac:dyDescent="0.3">
      <c r="A24" s="2" t="s">
        <v>127</v>
      </c>
      <c r="B24" s="2">
        <f t="shared" ca="1" si="0"/>
        <v>9</v>
      </c>
      <c r="C24" s="2">
        <v>90</v>
      </c>
      <c r="D24" s="2">
        <f t="shared" ca="1" si="1"/>
        <v>7</v>
      </c>
      <c r="E24" s="2">
        <v>316960</v>
      </c>
      <c r="F24" s="2">
        <v>374.92509472222201</v>
      </c>
      <c r="G24" s="2">
        <v>0.77964363739999998</v>
      </c>
      <c r="H24" s="2">
        <v>10</v>
      </c>
      <c r="I24" t="s">
        <v>97</v>
      </c>
      <c r="J24" t="s">
        <v>99</v>
      </c>
      <c r="K24" s="5" t="s">
        <v>100</v>
      </c>
    </row>
    <row r="25" spans="1:11" x14ac:dyDescent="0.3">
      <c r="A25" s="2" t="s">
        <v>128</v>
      </c>
      <c r="B25" s="2">
        <f t="shared" ca="1" si="0"/>
        <v>9</v>
      </c>
      <c r="C25" s="2">
        <v>90</v>
      </c>
      <c r="D25" s="2">
        <f t="shared" ca="1" si="1"/>
        <v>13</v>
      </c>
      <c r="E25" s="2">
        <v>336780</v>
      </c>
      <c r="F25" s="2">
        <v>328.28583083333302</v>
      </c>
      <c r="G25" s="2">
        <v>0.77964363739999998</v>
      </c>
      <c r="H25" s="2">
        <v>10</v>
      </c>
      <c r="I25" t="s">
        <v>98</v>
      </c>
      <c r="J25" t="s">
        <v>99</v>
      </c>
      <c r="K25" s="5" t="s">
        <v>100</v>
      </c>
    </row>
    <row r="26" spans="1:11" x14ac:dyDescent="0.3">
      <c r="A26" s="2" t="s">
        <v>129</v>
      </c>
      <c r="B26" s="2">
        <f t="shared" ca="1" si="0"/>
        <v>7</v>
      </c>
      <c r="C26" s="2">
        <v>110</v>
      </c>
      <c r="D26" s="2">
        <f t="shared" ca="1" si="1"/>
        <v>8</v>
      </c>
      <c r="E26" s="2">
        <v>300000</v>
      </c>
      <c r="F26" s="2">
        <v>326.97055041666601</v>
      </c>
      <c r="G26" s="2">
        <v>0.84175857654999997</v>
      </c>
      <c r="H26" s="2">
        <v>10</v>
      </c>
      <c r="I26" t="s">
        <v>89</v>
      </c>
      <c r="J26" t="s">
        <v>92</v>
      </c>
      <c r="K26" s="5" t="s">
        <v>93</v>
      </c>
    </row>
    <row r="27" spans="1:11" x14ac:dyDescent="0.3">
      <c r="A27" s="2" t="s">
        <v>130</v>
      </c>
      <c r="B27" s="2">
        <f t="shared" ca="1" si="0"/>
        <v>5</v>
      </c>
      <c r="C27" s="2">
        <v>110</v>
      </c>
      <c r="D27" s="2">
        <f t="shared" ca="1" si="1"/>
        <v>15</v>
      </c>
      <c r="E27" s="2">
        <v>300000</v>
      </c>
      <c r="F27" s="2">
        <v>315.78785388888798</v>
      </c>
      <c r="G27" s="2">
        <v>0.84175857654999997</v>
      </c>
      <c r="H27" s="2">
        <v>10</v>
      </c>
      <c r="I27" t="s">
        <v>89</v>
      </c>
      <c r="J27" t="s">
        <v>92</v>
      </c>
      <c r="K27" s="5" t="s">
        <v>93</v>
      </c>
    </row>
    <row r="28" spans="1:11" x14ac:dyDescent="0.3">
      <c r="A28" s="2" t="s">
        <v>131</v>
      </c>
      <c r="B28" s="2">
        <f t="shared" ca="1" si="0"/>
        <v>8</v>
      </c>
      <c r="C28" s="2">
        <v>90</v>
      </c>
      <c r="D28" s="2">
        <f t="shared" ca="1" si="1"/>
        <v>9</v>
      </c>
      <c r="E28" s="2">
        <v>276430</v>
      </c>
      <c r="F28" s="2">
        <v>316.42820940000001</v>
      </c>
      <c r="G28" s="2">
        <v>0.84175857654999997</v>
      </c>
      <c r="H28" s="2">
        <v>10</v>
      </c>
      <c r="I28" t="s">
        <v>101</v>
      </c>
      <c r="J28" t="s">
        <v>99</v>
      </c>
      <c r="K28" s="5" t="s">
        <v>100</v>
      </c>
    </row>
    <row r="29" spans="1:11" x14ac:dyDescent="0.3">
      <c r="A29" s="2" t="s">
        <v>132</v>
      </c>
      <c r="B29" s="2">
        <f t="shared" ca="1" si="0"/>
        <v>8</v>
      </c>
      <c r="C29" s="2">
        <v>90</v>
      </c>
      <c r="D29" s="2">
        <f t="shared" ca="1" si="1"/>
        <v>8</v>
      </c>
      <c r="E29" s="2">
        <v>230770</v>
      </c>
      <c r="F29" s="2">
        <v>340.05797419999999</v>
      </c>
      <c r="G29" s="2">
        <v>0.84175857654999997</v>
      </c>
      <c r="H29" s="2">
        <v>10</v>
      </c>
      <c r="I29" t="s">
        <v>102</v>
      </c>
      <c r="J29" t="s">
        <v>99</v>
      </c>
      <c r="K29" s="5" t="s">
        <v>100</v>
      </c>
    </row>
    <row r="30" spans="1:11" x14ac:dyDescent="0.3">
      <c r="A30" s="2" t="s">
        <v>133</v>
      </c>
      <c r="B30" s="2">
        <f t="shared" ca="1" si="0"/>
        <v>6</v>
      </c>
      <c r="C30" s="2">
        <v>115</v>
      </c>
      <c r="D30" s="2">
        <f t="shared" ca="1" si="1"/>
        <v>9</v>
      </c>
      <c r="E30" s="2">
        <v>185420</v>
      </c>
      <c r="F30" s="2">
        <v>321.46267222222201</v>
      </c>
      <c r="G30" s="2">
        <v>0.84175857654999997</v>
      </c>
      <c r="H30" s="2">
        <v>100</v>
      </c>
      <c r="I30" t="s">
        <v>103</v>
      </c>
      <c r="J30" t="s">
        <v>105</v>
      </c>
      <c r="K30" s="5" t="s">
        <v>106</v>
      </c>
    </row>
    <row r="31" spans="1:11" x14ac:dyDescent="0.3">
      <c r="A31" s="2" t="s">
        <v>134</v>
      </c>
      <c r="B31" s="2">
        <f t="shared" ca="1" si="0"/>
        <v>10</v>
      </c>
      <c r="C31" s="2">
        <v>115</v>
      </c>
      <c r="D31" s="2">
        <f t="shared" ca="1" si="1"/>
        <v>12</v>
      </c>
      <c r="E31" s="2">
        <v>206480</v>
      </c>
      <c r="F31" s="2">
        <v>294.69150291666602</v>
      </c>
      <c r="G31" s="2">
        <v>0.84175857654999997</v>
      </c>
      <c r="H31" s="2">
        <v>100</v>
      </c>
      <c r="I31" t="s">
        <v>104</v>
      </c>
      <c r="J31" t="s">
        <v>105</v>
      </c>
      <c r="K31" s="5" t="s">
        <v>106</v>
      </c>
    </row>
    <row r="33" spans="1:7" x14ac:dyDescent="0.3">
      <c r="A33" s="11" t="s">
        <v>8</v>
      </c>
      <c r="B33" s="11"/>
      <c r="C33" s="11"/>
      <c r="D33" s="11"/>
      <c r="E33" s="11"/>
      <c r="F33" s="11"/>
      <c r="G33" s="11"/>
    </row>
    <row r="34" spans="1:7" x14ac:dyDescent="0.3">
      <c r="A34" s="3" t="s">
        <v>9</v>
      </c>
      <c r="B34" s="3" t="s">
        <v>10</v>
      </c>
      <c r="C34" s="3" t="s">
        <v>11</v>
      </c>
      <c r="D34" s="3" t="s">
        <v>12</v>
      </c>
      <c r="E34" s="3" t="s">
        <v>3</v>
      </c>
      <c r="F34" s="3" t="s">
        <v>4</v>
      </c>
      <c r="G34" s="3" t="s">
        <v>39</v>
      </c>
    </row>
    <row r="35" spans="1:7" x14ac:dyDescent="0.3">
      <c r="A35" s="2" t="s">
        <v>27</v>
      </c>
      <c r="B35" s="2" t="s">
        <v>109</v>
      </c>
      <c r="C35" s="2" t="s">
        <v>121</v>
      </c>
      <c r="D35" s="2">
        <f ca="1">RANDBETWEEN(5,10)</f>
        <v>10</v>
      </c>
      <c r="E35" s="2">
        <v>1</v>
      </c>
      <c r="F35" s="2">
        <v>0</v>
      </c>
      <c r="G35" s="2">
        <f ca="1">RAND()</f>
        <v>0.27842963278433974</v>
      </c>
    </row>
    <row r="36" spans="1:7" x14ac:dyDescent="0.3">
      <c r="A36" s="2" t="s">
        <v>28</v>
      </c>
      <c r="B36" s="2" t="s">
        <v>110</v>
      </c>
      <c r="C36" s="2" t="s">
        <v>121</v>
      </c>
      <c r="D36" s="2">
        <f t="shared" ref="D36:D70" ca="1" si="2">RANDBETWEEN(5,10)</f>
        <v>9</v>
      </c>
      <c r="E36" s="2">
        <v>1</v>
      </c>
      <c r="F36" s="2">
        <v>0</v>
      </c>
      <c r="G36" s="2">
        <f t="shared" ref="G36:G46" ca="1" si="3">RAND()</f>
        <v>0.68730603629444698</v>
      </c>
    </row>
    <row r="37" spans="1:7" x14ac:dyDescent="0.3">
      <c r="A37" s="2" t="s">
        <v>29</v>
      </c>
      <c r="B37" s="2" t="s">
        <v>111</v>
      </c>
      <c r="C37" s="2" t="s">
        <v>122</v>
      </c>
      <c r="D37" s="2">
        <f t="shared" ca="1" si="2"/>
        <v>6</v>
      </c>
      <c r="E37" s="2">
        <v>1</v>
      </c>
      <c r="F37" s="2">
        <v>0</v>
      </c>
      <c r="G37" s="2">
        <f t="shared" ca="1" si="3"/>
        <v>0.39747757869281786</v>
      </c>
    </row>
    <row r="38" spans="1:7" x14ac:dyDescent="0.3">
      <c r="A38" s="2" t="s">
        <v>30</v>
      </c>
      <c r="B38" s="2" t="s">
        <v>112</v>
      </c>
      <c r="C38" s="2" t="s">
        <v>122</v>
      </c>
      <c r="D38" s="2">
        <f t="shared" ca="1" si="2"/>
        <v>10</v>
      </c>
      <c r="E38" s="2">
        <v>1</v>
      </c>
      <c r="F38" s="2">
        <v>0</v>
      </c>
      <c r="G38" s="2">
        <f t="shared" ca="1" si="3"/>
        <v>0.55598247554610047</v>
      </c>
    </row>
    <row r="39" spans="1:7" x14ac:dyDescent="0.3">
      <c r="A39" s="2" t="s">
        <v>31</v>
      </c>
      <c r="B39" s="2" t="s">
        <v>113</v>
      </c>
      <c r="C39" s="2" t="s">
        <v>123</v>
      </c>
      <c r="D39" s="2">
        <f t="shared" ca="1" si="2"/>
        <v>9</v>
      </c>
      <c r="E39" s="2">
        <v>1</v>
      </c>
      <c r="F39" s="2">
        <v>0</v>
      </c>
      <c r="G39" s="2">
        <f t="shared" ca="1" si="3"/>
        <v>0.59347402224493917</v>
      </c>
    </row>
    <row r="40" spans="1:7" x14ac:dyDescent="0.3">
      <c r="A40" s="2" t="s">
        <v>32</v>
      </c>
      <c r="B40" s="2" t="s">
        <v>114</v>
      </c>
      <c r="C40" s="2" t="s">
        <v>123</v>
      </c>
      <c r="D40" s="2">
        <f t="shared" ca="1" si="2"/>
        <v>7</v>
      </c>
      <c r="E40" s="2">
        <v>1</v>
      </c>
      <c r="F40" s="2">
        <v>0</v>
      </c>
      <c r="G40" s="2">
        <f t="shared" ca="1" si="3"/>
        <v>0.49309869425248842</v>
      </c>
    </row>
    <row r="41" spans="1:7" x14ac:dyDescent="0.3">
      <c r="A41" s="2" t="s">
        <v>33</v>
      </c>
      <c r="B41" s="2" t="s">
        <v>115</v>
      </c>
      <c r="C41" s="2" t="s">
        <v>124</v>
      </c>
      <c r="D41" s="2">
        <f t="shared" ca="1" si="2"/>
        <v>10</v>
      </c>
      <c r="E41" s="2">
        <v>1</v>
      </c>
      <c r="F41" s="2">
        <v>0</v>
      </c>
      <c r="G41" s="2">
        <f t="shared" ca="1" si="3"/>
        <v>0.99172711125662583</v>
      </c>
    </row>
    <row r="42" spans="1:7" x14ac:dyDescent="0.3">
      <c r="A42" s="2" t="s">
        <v>34</v>
      </c>
      <c r="B42" s="2" t="s">
        <v>116</v>
      </c>
      <c r="C42" s="2" t="s">
        <v>124</v>
      </c>
      <c r="D42" s="2">
        <f t="shared" ca="1" si="2"/>
        <v>9</v>
      </c>
      <c r="E42" s="2">
        <v>1</v>
      </c>
      <c r="F42" s="2">
        <v>0</v>
      </c>
      <c r="G42" s="2">
        <f t="shared" ca="1" si="3"/>
        <v>0.89436007636268788</v>
      </c>
    </row>
    <row r="43" spans="1:7" x14ac:dyDescent="0.3">
      <c r="A43" s="2" t="s">
        <v>139</v>
      </c>
      <c r="B43" s="2" t="s">
        <v>117</v>
      </c>
      <c r="C43" s="2" t="s">
        <v>125</v>
      </c>
      <c r="D43" s="2">
        <f t="shared" ca="1" si="2"/>
        <v>6</v>
      </c>
      <c r="E43" s="2">
        <v>1</v>
      </c>
      <c r="F43" s="2">
        <v>0</v>
      </c>
      <c r="G43" s="2">
        <f t="shared" ca="1" si="3"/>
        <v>0.22742423444972693</v>
      </c>
    </row>
    <row r="44" spans="1:7" x14ac:dyDescent="0.3">
      <c r="A44" s="2" t="s">
        <v>140</v>
      </c>
      <c r="B44" s="2" t="s">
        <v>118</v>
      </c>
      <c r="C44" s="2" t="s">
        <v>125</v>
      </c>
      <c r="D44" s="2">
        <f t="shared" ca="1" si="2"/>
        <v>10</v>
      </c>
      <c r="E44" s="2">
        <v>1</v>
      </c>
      <c r="F44" s="2">
        <v>0</v>
      </c>
      <c r="G44" s="2">
        <f t="shared" ca="1" si="3"/>
        <v>7.1581374917319529E-2</v>
      </c>
    </row>
    <row r="45" spans="1:7" x14ac:dyDescent="0.3">
      <c r="A45" s="2" t="s">
        <v>141</v>
      </c>
      <c r="B45" s="2" t="s">
        <v>119</v>
      </c>
      <c r="C45" s="2" t="s">
        <v>126</v>
      </c>
      <c r="D45" s="2">
        <f t="shared" ca="1" si="2"/>
        <v>9</v>
      </c>
      <c r="E45" s="2">
        <v>1</v>
      </c>
      <c r="F45" s="2">
        <v>0</v>
      </c>
      <c r="G45" s="2">
        <f t="shared" ca="1" si="3"/>
        <v>0.3068980307083824</v>
      </c>
    </row>
    <row r="46" spans="1:7" x14ac:dyDescent="0.3">
      <c r="A46" s="2" t="s">
        <v>142</v>
      </c>
      <c r="B46" s="2" t="s">
        <v>120</v>
      </c>
      <c r="C46" s="2" t="s">
        <v>126</v>
      </c>
      <c r="D46" s="2">
        <f t="shared" ca="1" si="2"/>
        <v>7</v>
      </c>
      <c r="E46" s="2">
        <v>1</v>
      </c>
      <c r="F46" s="2">
        <v>0</v>
      </c>
      <c r="G46" s="2">
        <f t="shared" ca="1" si="3"/>
        <v>0.30388919913286694</v>
      </c>
    </row>
    <row r="47" spans="1:7" x14ac:dyDescent="0.3">
      <c r="A47" s="2" t="s">
        <v>143</v>
      </c>
      <c r="B47" s="2" t="s">
        <v>121</v>
      </c>
      <c r="C47" s="2" t="s">
        <v>127</v>
      </c>
      <c r="D47" s="2">
        <f t="shared" ca="1" si="2"/>
        <v>7</v>
      </c>
      <c r="E47" s="2">
        <v>1</v>
      </c>
      <c r="F47" s="2">
        <v>0</v>
      </c>
      <c r="G47" s="2">
        <f ca="1">RANDBETWEEN(1,2.5)</f>
        <v>1</v>
      </c>
    </row>
    <row r="48" spans="1:7" x14ac:dyDescent="0.3">
      <c r="A48" s="2" t="s">
        <v>144</v>
      </c>
      <c r="B48" s="2" t="s">
        <v>121</v>
      </c>
      <c r="C48" s="2" t="s">
        <v>128</v>
      </c>
      <c r="D48" s="2">
        <f t="shared" ca="1" si="2"/>
        <v>8</v>
      </c>
      <c r="E48" s="2">
        <v>1</v>
      </c>
      <c r="F48" s="2">
        <v>0</v>
      </c>
      <c r="G48" s="2">
        <f t="shared" ref="G48:G58" ca="1" si="4">RANDBETWEEN(1,2.5)</f>
        <v>1</v>
      </c>
    </row>
    <row r="49" spans="1:7" x14ac:dyDescent="0.3">
      <c r="A49" s="2" t="s">
        <v>145</v>
      </c>
      <c r="B49" s="2" t="s">
        <v>122</v>
      </c>
      <c r="C49" s="2" t="s">
        <v>127</v>
      </c>
      <c r="D49" s="2">
        <f t="shared" ca="1" si="2"/>
        <v>8</v>
      </c>
      <c r="E49" s="2">
        <v>1</v>
      </c>
      <c r="F49" s="2">
        <v>0</v>
      </c>
      <c r="G49" s="2">
        <f t="shared" ca="1" si="4"/>
        <v>2</v>
      </c>
    </row>
    <row r="50" spans="1:7" x14ac:dyDescent="0.3">
      <c r="A50" s="2" t="s">
        <v>146</v>
      </c>
      <c r="B50" s="2" t="s">
        <v>122</v>
      </c>
      <c r="C50" s="2" t="s">
        <v>128</v>
      </c>
      <c r="D50" s="2">
        <f t="shared" ca="1" si="2"/>
        <v>9</v>
      </c>
      <c r="E50" s="2">
        <v>1</v>
      </c>
      <c r="F50" s="2">
        <v>0</v>
      </c>
      <c r="G50" s="2">
        <f t="shared" ca="1" si="4"/>
        <v>2</v>
      </c>
    </row>
    <row r="51" spans="1:7" x14ac:dyDescent="0.3">
      <c r="A51" s="2" t="s">
        <v>147</v>
      </c>
      <c r="B51" s="2" t="s">
        <v>123</v>
      </c>
      <c r="C51" s="2" t="s">
        <v>129</v>
      </c>
      <c r="D51" s="2">
        <f t="shared" ca="1" si="2"/>
        <v>7</v>
      </c>
      <c r="E51" s="2">
        <v>1</v>
      </c>
      <c r="F51" s="2">
        <v>0</v>
      </c>
      <c r="G51" s="2">
        <f t="shared" ca="1" si="4"/>
        <v>1</v>
      </c>
    </row>
    <row r="52" spans="1:7" x14ac:dyDescent="0.3">
      <c r="A52" s="2" t="s">
        <v>148</v>
      </c>
      <c r="B52" s="2" t="s">
        <v>123</v>
      </c>
      <c r="C52" s="2" t="s">
        <v>130</v>
      </c>
      <c r="D52" s="2">
        <f t="shared" ca="1" si="2"/>
        <v>7</v>
      </c>
      <c r="E52" s="2">
        <v>1</v>
      </c>
      <c r="F52" s="2">
        <v>0</v>
      </c>
      <c r="G52" s="2">
        <f t="shared" ca="1" si="4"/>
        <v>1</v>
      </c>
    </row>
    <row r="53" spans="1:7" x14ac:dyDescent="0.3">
      <c r="A53" s="2" t="s">
        <v>149</v>
      </c>
      <c r="B53" s="2" t="s">
        <v>124</v>
      </c>
      <c r="C53" s="2" t="s">
        <v>129</v>
      </c>
      <c r="D53" s="2">
        <f t="shared" ca="1" si="2"/>
        <v>8</v>
      </c>
      <c r="E53" s="2">
        <v>1</v>
      </c>
      <c r="F53" s="2">
        <v>0</v>
      </c>
      <c r="G53" s="2">
        <f t="shared" ca="1" si="4"/>
        <v>1</v>
      </c>
    </row>
    <row r="54" spans="1:7" x14ac:dyDescent="0.3">
      <c r="A54" s="2" t="s">
        <v>150</v>
      </c>
      <c r="B54" s="2" t="s">
        <v>124</v>
      </c>
      <c r="C54" s="2" t="s">
        <v>130</v>
      </c>
      <c r="D54" s="2">
        <f t="shared" ca="1" si="2"/>
        <v>5</v>
      </c>
      <c r="E54" s="2">
        <v>1</v>
      </c>
      <c r="F54" s="2">
        <v>0</v>
      </c>
      <c r="G54" s="2">
        <f t="shared" ca="1" si="4"/>
        <v>2</v>
      </c>
    </row>
    <row r="55" spans="1:7" x14ac:dyDescent="0.3">
      <c r="A55" s="2" t="s">
        <v>151</v>
      </c>
      <c r="B55" s="2" t="s">
        <v>125</v>
      </c>
      <c r="C55" s="2" t="s">
        <v>131</v>
      </c>
      <c r="D55" s="2">
        <f t="shared" ca="1" si="2"/>
        <v>6</v>
      </c>
      <c r="E55" s="2">
        <v>1</v>
      </c>
      <c r="F55" s="2">
        <v>0</v>
      </c>
      <c r="G55" s="2">
        <f t="shared" ca="1" si="4"/>
        <v>2</v>
      </c>
    </row>
    <row r="56" spans="1:7" x14ac:dyDescent="0.3">
      <c r="A56" s="2" t="s">
        <v>152</v>
      </c>
      <c r="B56" s="2" t="s">
        <v>125</v>
      </c>
      <c r="C56" s="2" t="s">
        <v>132</v>
      </c>
      <c r="D56" s="2">
        <f t="shared" ca="1" si="2"/>
        <v>9</v>
      </c>
      <c r="E56" s="2">
        <v>1</v>
      </c>
      <c r="F56" s="2">
        <v>0</v>
      </c>
      <c r="G56" s="2">
        <f t="shared" ca="1" si="4"/>
        <v>2</v>
      </c>
    </row>
    <row r="57" spans="1:7" x14ac:dyDescent="0.3">
      <c r="A57" s="2" t="s">
        <v>153</v>
      </c>
      <c r="B57" s="2" t="s">
        <v>126</v>
      </c>
      <c r="C57" s="2" t="s">
        <v>131</v>
      </c>
      <c r="D57" s="2">
        <f t="shared" ca="1" si="2"/>
        <v>6</v>
      </c>
      <c r="E57" s="2">
        <v>1</v>
      </c>
      <c r="F57" s="2">
        <v>0</v>
      </c>
      <c r="G57" s="2">
        <f t="shared" ca="1" si="4"/>
        <v>1</v>
      </c>
    </row>
    <row r="58" spans="1:7" x14ac:dyDescent="0.3">
      <c r="A58" s="2" t="s">
        <v>154</v>
      </c>
      <c r="B58" s="2" t="s">
        <v>126</v>
      </c>
      <c r="C58" s="2" t="s">
        <v>132</v>
      </c>
      <c r="D58" s="2">
        <f t="shared" ca="1" si="2"/>
        <v>6</v>
      </c>
      <c r="E58" s="2">
        <v>1</v>
      </c>
      <c r="F58" s="2">
        <v>0</v>
      </c>
      <c r="G58" s="2">
        <f t="shared" ca="1" si="4"/>
        <v>1</v>
      </c>
    </row>
    <row r="59" spans="1:7" x14ac:dyDescent="0.3">
      <c r="A59" s="2" t="s">
        <v>155</v>
      </c>
      <c r="B59" s="2" t="s">
        <v>127</v>
      </c>
      <c r="C59" s="2" t="s">
        <v>133</v>
      </c>
      <c r="D59" s="2">
        <f t="shared" ca="1" si="2"/>
        <v>8</v>
      </c>
      <c r="E59" s="2">
        <v>1</v>
      </c>
      <c r="F59" s="2">
        <v>0</v>
      </c>
      <c r="G59" s="2">
        <f ca="1">RANDBETWEEN(2.5,5)</f>
        <v>4</v>
      </c>
    </row>
    <row r="60" spans="1:7" x14ac:dyDescent="0.3">
      <c r="A60" s="2" t="s">
        <v>156</v>
      </c>
      <c r="B60" s="2" t="s">
        <v>127</v>
      </c>
      <c r="C60" s="2" t="s">
        <v>134</v>
      </c>
      <c r="D60" s="2">
        <f t="shared" ca="1" si="2"/>
        <v>10</v>
      </c>
      <c r="E60" s="2">
        <v>1</v>
      </c>
      <c r="F60" s="2">
        <v>0</v>
      </c>
      <c r="G60" s="2">
        <f t="shared" ref="G60:G70" ca="1" si="5">RANDBETWEEN(5,10)</f>
        <v>7</v>
      </c>
    </row>
    <row r="61" spans="1:7" x14ac:dyDescent="0.3">
      <c r="A61" s="2" t="s">
        <v>157</v>
      </c>
      <c r="B61" s="2" t="s">
        <v>128</v>
      </c>
      <c r="C61" s="2" t="s">
        <v>133</v>
      </c>
      <c r="D61" s="2">
        <f t="shared" ca="1" si="2"/>
        <v>9</v>
      </c>
      <c r="E61" s="2">
        <v>1</v>
      </c>
      <c r="F61" s="2">
        <v>0</v>
      </c>
      <c r="G61" s="2">
        <f t="shared" ca="1" si="5"/>
        <v>5</v>
      </c>
    </row>
    <row r="62" spans="1:7" x14ac:dyDescent="0.3">
      <c r="A62" s="2" t="s">
        <v>158</v>
      </c>
      <c r="B62" s="2" t="s">
        <v>128</v>
      </c>
      <c r="C62" s="2" t="s">
        <v>134</v>
      </c>
      <c r="D62" s="2">
        <f t="shared" ca="1" si="2"/>
        <v>9</v>
      </c>
      <c r="E62" s="2">
        <v>1</v>
      </c>
      <c r="F62" s="2">
        <v>0</v>
      </c>
      <c r="G62" s="2">
        <f t="shared" ca="1" si="5"/>
        <v>10</v>
      </c>
    </row>
    <row r="63" spans="1:7" x14ac:dyDescent="0.3">
      <c r="A63" s="2" t="s">
        <v>159</v>
      </c>
      <c r="B63" s="2" t="s">
        <v>129</v>
      </c>
      <c r="C63" s="2" t="s">
        <v>133</v>
      </c>
      <c r="D63" s="2">
        <f t="shared" ca="1" si="2"/>
        <v>10</v>
      </c>
      <c r="E63" s="2">
        <v>1</v>
      </c>
      <c r="F63" s="2">
        <v>0</v>
      </c>
      <c r="G63" s="2">
        <f t="shared" ca="1" si="5"/>
        <v>7</v>
      </c>
    </row>
    <row r="64" spans="1:7" x14ac:dyDescent="0.3">
      <c r="A64" s="2" t="s">
        <v>160</v>
      </c>
      <c r="B64" s="2" t="s">
        <v>129</v>
      </c>
      <c r="C64" s="2" t="s">
        <v>134</v>
      </c>
      <c r="D64" s="2">
        <f t="shared" ca="1" si="2"/>
        <v>7</v>
      </c>
      <c r="E64" s="2">
        <v>1</v>
      </c>
      <c r="F64" s="2">
        <v>0</v>
      </c>
      <c r="G64" s="2">
        <f t="shared" ca="1" si="5"/>
        <v>10</v>
      </c>
    </row>
    <row r="65" spans="1:8" x14ac:dyDescent="0.3">
      <c r="A65" s="2" t="s">
        <v>161</v>
      </c>
      <c r="B65" s="2" t="s">
        <v>130</v>
      </c>
      <c r="C65" s="2" t="s">
        <v>133</v>
      </c>
      <c r="D65" s="2">
        <f t="shared" ca="1" si="2"/>
        <v>9</v>
      </c>
      <c r="E65" s="2">
        <v>1</v>
      </c>
      <c r="F65" s="2">
        <v>0</v>
      </c>
      <c r="G65" s="2">
        <f t="shared" ca="1" si="5"/>
        <v>10</v>
      </c>
    </row>
    <row r="66" spans="1:8" x14ac:dyDescent="0.3">
      <c r="A66" s="2" t="s">
        <v>162</v>
      </c>
      <c r="B66" s="2" t="s">
        <v>130</v>
      </c>
      <c r="C66" s="2" t="s">
        <v>134</v>
      </c>
      <c r="D66" s="2">
        <f t="shared" ca="1" si="2"/>
        <v>7</v>
      </c>
      <c r="E66" s="2">
        <v>1</v>
      </c>
      <c r="F66" s="2">
        <v>0</v>
      </c>
      <c r="G66" s="2">
        <f t="shared" ca="1" si="5"/>
        <v>7</v>
      </c>
    </row>
    <row r="67" spans="1:8" x14ac:dyDescent="0.3">
      <c r="A67" s="2" t="s">
        <v>163</v>
      </c>
      <c r="B67" s="2" t="s">
        <v>131</v>
      </c>
      <c r="C67" s="2" t="s">
        <v>133</v>
      </c>
      <c r="D67" s="2">
        <f t="shared" ca="1" si="2"/>
        <v>5</v>
      </c>
      <c r="E67" s="2">
        <v>1</v>
      </c>
      <c r="F67" s="2">
        <v>0</v>
      </c>
      <c r="G67" s="2">
        <f t="shared" ca="1" si="5"/>
        <v>9</v>
      </c>
    </row>
    <row r="68" spans="1:8" x14ac:dyDescent="0.3">
      <c r="A68" s="2" t="s">
        <v>164</v>
      </c>
      <c r="B68" s="2" t="s">
        <v>131</v>
      </c>
      <c r="C68" s="2" t="s">
        <v>134</v>
      </c>
      <c r="D68" s="2">
        <f t="shared" ca="1" si="2"/>
        <v>9</v>
      </c>
      <c r="E68" s="2">
        <v>1</v>
      </c>
      <c r="F68" s="2">
        <v>0</v>
      </c>
      <c r="G68" s="2">
        <f t="shared" ca="1" si="5"/>
        <v>6</v>
      </c>
    </row>
    <row r="69" spans="1:8" x14ac:dyDescent="0.3">
      <c r="A69" s="2" t="s">
        <v>165</v>
      </c>
      <c r="B69" s="2" t="s">
        <v>132</v>
      </c>
      <c r="C69" s="2" t="s">
        <v>133</v>
      </c>
      <c r="D69" s="2">
        <f t="shared" ca="1" si="2"/>
        <v>6</v>
      </c>
      <c r="E69" s="2">
        <v>1</v>
      </c>
      <c r="F69" s="2">
        <v>0</v>
      </c>
      <c r="G69" s="2">
        <f t="shared" ca="1" si="5"/>
        <v>6</v>
      </c>
    </row>
    <row r="70" spans="1:8" x14ac:dyDescent="0.3">
      <c r="A70" s="2" t="s">
        <v>166</v>
      </c>
      <c r="B70" s="2" t="s">
        <v>132</v>
      </c>
      <c r="C70" s="2" t="s">
        <v>134</v>
      </c>
      <c r="D70" s="2">
        <f t="shared" ca="1" si="2"/>
        <v>7</v>
      </c>
      <c r="E70" s="2">
        <v>1</v>
      </c>
      <c r="F70" s="2">
        <v>0</v>
      </c>
      <c r="G70" s="2">
        <f t="shared" ca="1" si="5"/>
        <v>7</v>
      </c>
    </row>
    <row r="72" spans="1:8" ht="13.95" customHeight="1" x14ac:dyDescent="0.3">
      <c r="A72" s="12" t="s">
        <v>108</v>
      </c>
      <c r="B72" s="13"/>
      <c r="C72" s="13"/>
      <c r="D72" s="13"/>
      <c r="E72" s="13"/>
      <c r="F72" s="13"/>
      <c r="G72" s="13"/>
      <c r="H72" s="14"/>
    </row>
    <row r="73" spans="1:8" x14ac:dyDescent="0.3">
      <c r="A73" s="3" t="s">
        <v>14</v>
      </c>
      <c r="B73" s="3" t="s">
        <v>15</v>
      </c>
      <c r="C73" s="3" t="s">
        <v>16</v>
      </c>
      <c r="D73" s="3" t="s">
        <v>76</v>
      </c>
      <c r="E73" s="3" t="s">
        <v>3</v>
      </c>
      <c r="F73" s="3" t="s">
        <v>4</v>
      </c>
      <c r="G73" s="3" t="s">
        <v>40</v>
      </c>
      <c r="H73" s="3" t="s">
        <v>174</v>
      </c>
    </row>
    <row r="74" spans="1:8" x14ac:dyDescent="0.3">
      <c r="A74" s="2" t="s">
        <v>17</v>
      </c>
      <c r="B74" s="2">
        <f ca="1">RANDBETWEEN(1,4)</f>
        <v>3</v>
      </c>
      <c r="C74" s="2">
        <f ca="1">RANDBETWEEN(1,8/2)*2</f>
        <v>6</v>
      </c>
      <c r="D74" s="2">
        <f ca="1">RANDBETWEEN(1,128/16)*16</f>
        <v>64</v>
      </c>
      <c r="E74" s="2">
        <f ca="1">RANDBETWEEN(5,20000/1000)*1000</f>
        <v>19000</v>
      </c>
      <c r="F74" s="2">
        <f ca="1">RANDBETWEEN(5,10)</f>
        <v>9</v>
      </c>
      <c r="G74" s="2">
        <v>1</v>
      </c>
      <c r="H74" s="2">
        <v>0</v>
      </c>
    </row>
    <row r="75" spans="1:8" x14ac:dyDescent="0.3">
      <c r="A75" s="2" t="s">
        <v>18</v>
      </c>
      <c r="B75" s="2">
        <f t="shared" ref="B75:B81" ca="1" si="6">RANDBETWEEN(1,4)</f>
        <v>2</v>
      </c>
      <c r="C75" s="2">
        <f t="shared" ref="C75:C81" ca="1" si="7">RANDBETWEEN(1,8/2)*2</f>
        <v>4</v>
      </c>
      <c r="D75" s="2">
        <f t="shared" ref="D75:D81" ca="1" si="8">RANDBETWEEN(1,128/16)*16</f>
        <v>128</v>
      </c>
      <c r="E75" s="2">
        <f t="shared" ref="E75:E81" ca="1" si="9">RANDBETWEEN(5,20000/1000)*1000</f>
        <v>13000</v>
      </c>
      <c r="F75" s="2">
        <f t="shared" ref="F75:F81" ca="1" si="10">RANDBETWEEN(5,10)</f>
        <v>6</v>
      </c>
      <c r="G75" s="2">
        <v>1</v>
      </c>
      <c r="H75" s="2">
        <v>0</v>
      </c>
    </row>
    <row r="76" spans="1:8" x14ac:dyDescent="0.3">
      <c r="A76" s="2" t="s">
        <v>167</v>
      </c>
      <c r="B76" s="2">
        <f ca="1">B75</f>
        <v>2</v>
      </c>
      <c r="C76" s="2">
        <f ca="1">C75</f>
        <v>4</v>
      </c>
      <c r="D76" s="2">
        <f ca="1">D75</f>
        <v>128</v>
      </c>
      <c r="E76" s="2">
        <f ca="1">E75</f>
        <v>13000</v>
      </c>
      <c r="F76" s="2">
        <f ca="1">F75</f>
        <v>6</v>
      </c>
      <c r="G76" s="2">
        <v>1</v>
      </c>
      <c r="H76" s="2" t="s">
        <v>18</v>
      </c>
    </row>
    <row r="77" spans="1:8" x14ac:dyDescent="0.3">
      <c r="A77" s="2" t="s">
        <v>19</v>
      </c>
      <c r="B77" s="2">
        <f t="shared" ca="1" si="6"/>
        <v>2</v>
      </c>
      <c r="C77" s="2">
        <f t="shared" ca="1" si="7"/>
        <v>4</v>
      </c>
      <c r="D77" s="2">
        <f t="shared" ca="1" si="8"/>
        <v>48</v>
      </c>
      <c r="E77" s="2">
        <f t="shared" ca="1" si="9"/>
        <v>9000</v>
      </c>
      <c r="F77" s="2">
        <f t="shared" ca="1" si="10"/>
        <v>6</v>
      </c>
      <c r="G77" s="2">
        <v>1</v>
      </c>
      <c r="H77" s="2">
        <v>0</v>
      </c>
    </row>
    <row r="78" spans="1:8" x14ac:dyDescent="0.3">
      <c r="A78" s="2" t="s">
        <v>20</v>
      </c>
      <c r="B78" s="2">
        <f t="shared" ca="1" si="6"/>
        <v>2</v>
      </c>
      <c r="C78" s="2">
        <f t="shared" ca="1" si="7"/>
        <v>4</v>
      </c>
      <c r="D78" s="2">
        <f t="shared" ca="1" si="8"/>
        <v>32</v>
      </c>
      <c r="E78" s="2">
        <f t="shared" ca="1" si="9"/>
        <v>18000</v>
      </c>
      <c r="F78" s="2">
        <f t="shared" ca="1" si="10"/>
        <v>8</v>
      </c>
      <c r="G78" s="2">
        <v>1</v>
      </c>
      <c r="H78" s="2">
        <v>0</v>
      </c>
    </row>
    <row r="79" spans="1:8" x14ac:dyDescent="0.3">
      <c r="A79" s="2" t="s">
        <v>168</v>
      </c>
      <c r="B79" s="2">
        <f ca="1">B78</f>
        <v>2</v>
      </c>
      <c r="C79" s="2">
        <f ca="1">C78</f>
        <v>4</v>
      </c>
      <c r="D79" s="2">
        <f ca="1">D78</f>
        <v>32</v>
      </c>
      <c r="E79" s="2">
        <f ca="1">E78</f>
        <v>18000</v>
      </c>
      <c r="F79" s="2">
        <f ca="1">F78</f>
        <v>8</v>
      </c>
      <c r="G79" s="2">
        <v>1</v>
      </c>
      <c r="H79" s="2" t="s">
        <v>20</v>
      </c>
    </row>
    <row r="80" spans="1:8" x14ac:dyDescent="0.3">
      <c r="A80" s="2" t="s">
        <v>21</v>
      </c>
      <c r="B80" s="2">
        <f t="shared" ca="1" si="6"/>
        <v>4</v>
      </c>
      <c r="C80" s="2">
        <f t="shared" ca="1" si="7"/>
        <v>2</v>
      </c>
      <c r="D80" s="2">
        <f t="shared" ca="1" si="8"/>
        <v>80</v>
      </c>
      <c r="E80" s="2">
        <f t="shared" ca="1" si="9"/>
        <v>13000</v>
      </c>
      <c r="F80" s="2">
        <f t="shared" ca="1" si="10"/>
        <v>6</v>
      </c>
      <c r="G80" s="2">
        <v>1</v>
      </c>
      <c r="H80" s="2">
        <v>0</v>
      </c>
    </row>
    <row r="81" spans="1:8" x14ac:dyDescent="0.3">
      <c r="A81" s="2" t="s">
        <v>22</v>
      </c>
      <c r="B81" s="2">
        <f t="shared" ca="1" si="6"/>
        <v>2</v>
      </c>
      <c r="C81" s="2">
        <f t="shared" ca="1" si="7"/>
        <v>4</v>
      </c>
      <c r="D81" s="2">
        <f t="shared" ca="1" si="8"/>
        <v>16</v>
      </c>
      <c r="E81" s="2">
        <f t="shared" ca="1" si="9"/>
        <v>18000</v>
      </c>
      <c r="F81" s="2">
        <f t="shared" ca="1" si="10"/>
        <v>10</v>
      </c>
      <c r="G81" s="2">
        <v>1</v>
      </c>
      <c r="H81" s="2">
        <v>0</v>
      </c>
    </row>
    <row r="83" spans="1:8" x14ac:dyDescent="0.3">
      <c r="A83" s="11" t="s">
        <v>108</v>
      </c>
      <c r="B83" s="11"/>
      <c r="C83" s="11"/>
      <c r="D83" s="11"/>
      <c r="E83" s="11"/>
    </row>
    <row r="84" spans="1:8" x14ac:dyDescent="0.3">
      <c r="A84" s="3" t="s">
        <v>23</v>
      </c>
      <c r="B84" s="3" t="s">
        <v>24</v>
      </c>
      <c r="C84" s="3" t="s">
        <v>25</v>
      </c>
      <c r="D84" s="3" t="s">
        <v>174</v>
      </c>
      <c r="E84" s="3" t="s">
        <v>26</v>
      </c>
    </row>
    <row r="85" spans="1:8" x14ac:dyDescent="0.3">
      <c r="A85" s="2" t="s">
        <v>135</v>
      </c>
      <c r="B85" s="2" t="s">
        <v>17</v>
      </c>
      <c r="C85" s="2" t="s">
        <v>18</v>
      </c>
      <c r="D85" s="2">
        <v>0</v>
      </c>
      <c r="E85" s="2">
        <f ca="1">RAND()</f>
        <v>0.49180663053195794</v>
      </c>
    </row>
    <row r="86" spans="1:8" x14ac:dyDescent="0.3">
      <c r="A86" s="2" t="s">
        <v>173</v>
      </c>
      <c r="B86" s="2" t="s">
        <v>17</v>
      </c>
      <c r="C86" s="2" t="s">
        <v>167</v>
      </c>
      <c r="D86" s="2" t="s">
        <v>135</v>
      </c>
      <c r="E86" s="2">
        <f ca="1">E85</f>
        <v>0.49180663053195794</v>
      </c>
    </row>
    <row r="87" spans="1:8" x14ac:dyDescent="0.3">
      <c r="A87" s="2" t="s">
        <v>136</v>
      </c>
      <c r="B87" s="2" t="s">
        <v>18</v>
      </c>
      <c r="C87" s="2" t="s">
        <v>19</v>
      </c>
      <c r="D87" s="2">
        <v>0</v>
      </c>
      <c r="E87" s="2">
        <f t="shared" ref="E87:E93" ca="1" si="11">RAND()</f>
        <v>0.64208284349905687</v>
      </c>
    </row>
    <row r="88" spans="1:8" x14ac:dyDescent="0.3">
      <c r="A88" s="2" t="s">
        <v>172</v>
      </c>
      <c r="B88" s="2" t="s">
        <v>167</v>
      </c>
      <c r="C88" s="2" t="s">
        <v>19</v>
      </c>
      <c r="D88" s="2" t="s">
        <v>136</v>
      </c>
      <c r="E88" s="2">
        <f ca="1">E87</f>
        <v>0.64208284349905687</v>
      </c>
    </row>
    <row r="89" spans="1:8" x14ac:dyDescent="0.3">
      <c r="A89" s="2" t="s">
        <v>137</v>
      </c>
      <c r="B89" s="2" t="s">
        <v>19</v>
      </c>
      <c r="C89" s="2" t="s">
        <v>20</v>
      </c>
      <c r="D89" s="2">
        <v>0</v>
      </c>
      <c r="E89" s="2">
        <f t="shared" ca="1" si="11"/>
        <v>1.4959594795856401E-2</v>
      </c>
    </row>
    <row r="90" spans="1:8" x14ac:dyDescent="0.3">
      <c r="A90" s="2" t="s">
        <v>171</v>
      </c>
      <c r="B90" s="2" t="s">
        <v>19</v>
      </c>
      <c r="C90" s="2" t="s">
        <v>168</v>
      </c>
      <c r="D90" s="2" t="s">
        <v>137</v>
      </c>
      <c r="E90" s="2">
        <f ca="1">E89</f>
        <v>1.4959594795856401E-2</v>
      </c>
    </row>
    <row r="91" spans="1:8" x14ac:dyDescent="0.3">
      <c r="A91" s="2" t="s">
        <v>138</v>
      </c>
      <c r="B91" s="2" t="s">
        <v>20</v>
      </c>
      <c r="C91" s="2" t="s">
        <v>21</v>
      </c>
      <c r="D91" s="2">
        <v>0</v>
      </c>
      <c r="E91" s="2">
        <f t="shared" ca="1" si="11"/>
        <v>0.38305386223192772</v>
      </c>
    </row>
    <row r="92" spans="1:8" x14ac:dyDescent="0.3">
      <c r="A92" s="2" t="s">
        <v>170</v>
      </c>
      <c r="B92" s="2" t="s">
        <v>168</v>
      </c>
      <c r="C92" s="2" t="s">
        <v>21</v>
      </c>
      <c r="D92" s="2" t="s">
        <v>138</v>
      </c>
      <c r="E92" s="2">
        <f ca="1">E91</f>
        <v>0.38305386223192772</v>
      </c>
    </row>
    <row r="93" spans="1:8" x14ac:dyDescent="0.3">
      <c r="A93" s="2" t="s">
        <v>169</v>
      </c>
      <c r="B93" s="2" t="s">
        <v>21</v>
      </c>
      <c r="C93" s="2" t="s">
        <v>22</v>
      </c>
      <c r="D93" s="2">
        <v>0</v>
      </c>
      <c r="E93" s="2">
        <f t="shared" ca="1" si="11"/>
        <v>4.7814803424731211E-2</v>
      </c>
    </row>
  </sheetData>
  <mergeCells count="5">
    <mergeCell ref="A1:K1"/>
    <mergeCell ref="A33:G33"/>
    <mergeCell ref="A16:I16"/>
    <mergeCell ref="A72:H72"/>
    <mergeCell ref="A83:E83"/>
  </mergeCells>
  <phoneticPr fontId="2" type="noConversion"/>
  <hyperlinks>
    <hyperlink ref="M3" r:id="rId1" xr:uid="{4BB24640-8913-4F40-A4EE-C13D07B83248}"/>
    <hyperlink ref="M4" r:id="rId2" xr:uid="{56C46852-EA36-4738-9950-873302EE504D}"/>
    <hyperlink ref="M5" r:id="rId3" xr:uid="{8D27AF2D-ADF1-4C20-AA39-A64216B9DCDF}"/>
    <hyperlink ref="M6" r:id="rId4" xr:uid="{C62D1BBC-3904-4158-9C1B-4B4BD38A99B2}"/>
    <hyperlink ref="M7" r:id="rId5" xr:uid="{21113B05-9258-4AA2-A688-990C303BE990}"/>
    <hyperlink ref="M8" r:id="rId6" xr:uid="{A7AF3AA1-0A80-4E88-BEE9-F645657839E5}"/>
    <hyperlink ref="M9" r:id="rId7" xr:uid="{92577BAF-6559-4EC4-8183-E4E1E8B16801}"/>
    <hyperlink ref="M10" r:id="rId8" xr:uid="{0842E1A1-4B3C-4F1F-A02A-789AF80D74F7}"/>
    <hyperlink ref="M11" r:id="rId9" xr:uid="{8979CCA8-6A87-44F7-8D87-BC9A09D5BF88}"/>
    <hyperlink ref="M12" r:id="rId10" xr:uid="{872B317B-5543-4DC0-B14B-44BF344084FB}"/>
    <hyperlink ref="M13" r:id="rId11" xr:uid="{4C8417C1-F94B-439D-8909-B189A6656C9F}"/>
    <hyperlink ref="M14" r:id="rId12" xr:uid="{B1AA43D7-1BAE-4251-B3AE-7FC326F87FA1}"/>
    <hyperlink ref="N16" r:id="rId13" display="https://www.epa.gov/egrid/data-explorer" xr:uid="{3A48C2C0-DF6A-4A33-8A1E-36B27189E753}"/>
    <hyperlink ref="K18" r:id="rId14" xr:uid="{17394385-E8DF-4683-BFD6-FFD79042ACDC}"/>
    <hyperlink ref="K19:K21" r:id="rId15" display="https://www.cisco.com/c/en/us/products/collateral/switches/catalyst-9600-series-switches/nb-06-cat9600-series-data-sheet-cte-en.html" xr:uid="{A03C4790-E5F8-4E1A-9A1E-E60A66A574AE}"/>
    <hyperlink ref="K22" r:id="rId16" location="Powersuppliesandfantray" xr:uid="{63CECB3F-73D6-4381-A24D-D54D613A3682}"/>
    <hyperlink ref="K23:K25" r:id="rId17" location="Powersuppliesandfantray" display="https://www.cisco.com/c/en/us/products/collateral/switches/catalyst-9500-series-switches/nb-06-cat9500-ser-data-sheet-cte-en.html#Powersuppliesandfantray" xr:uid="{F9FC6D9E-8A90-451B-BBA7-3BFBA0A2DE63}"/>
    <hyperlink ref="K28:K29" r:id="rId18" location="Powersuppliesandfantray" display="https://www.cisco.com/c/en/us/products/collateral/switches/catalyst-9500-series-switches/nb-06-cat9500-ser-data-sheet-cte-en.html#Powersuppliesandfantray" xr:uid="{EE047BC9-30B2-4A45-BBA9-D3F7A701004A}"/>
    <hyperlink ref="K26" r:id="rId19" xr:uid="{38812121-424A-4CD8-8371-2DC466C47D59}"/>
    <hyperlink ref="K27" r:id="rId20" xr:uid="{6980DF43-473E-43F6-BAD4-E5329EFF3DD9}"/>
    <hyperlink ref="K30" r:id="rId21" location="Platformbenefits" xr:uid="{8786C24E-34B6-4F7A-8C02-2041B1960A72}"/>
    <hyperlink ref="K31" r:id="rId22" location="Platformbenefits" xr:uid="{DC014363-A9D9-4918-ABF3-755602D1E898}"/>
  </hyperlinks>
  <pageMargins left="0.7" right="0.7" top="0.75" bottom="0.75" header="0.3" footer="0.3"/>
  <pageSetup paperSize="9"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Small Scale</vt:lpstr>
      <vt:lpstr>Experiment 1</vt:lpstr>
      <vt:lpstr>Experiment 2</vt:lpstr>
      <vt:lpstr>Experiment 3</vt:lpstr>
      <vt:lpstr>Results</vt:lpstr>
      <vt:lpstr>Results (2)</vt:lpstr>
      <vt:lpstr>Base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Shahab</dc:creator>
  <cp:lastModifiedBy>Muhammad Shahab</cp:lastModifiedBy>
  <dcterms:created xsi:type="dcterms:W3CDTF">2024-07-30T20:05:53Z</dcterms:created>
  <dcterms:modified xsi:type="dcterms:W3CDTF">2024-11-04T01:53:47Z</dcterms:modified>
</cp:coreProperties>
</file>