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GUBKA\LAB5\"/>
    </mc:Choice>
  </mc:AlternateContent>
  <xr:revisionPtr revIDLastSave="0" documentId="8_{CA9920E2-AFD2-4EF2-9B36-7755B589D7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B2" i="1" l="1"/>
  <c r="A12" i="1"/>
  <c r="A11" i="1"/>
  <c r="A10" i="1"/>
  <c r="A9" i="1"/>
  <c r="B9" i="1" s="1"/>
  <c r="A8" i="1"/>
  <c r="B8" i="1" s="1"/>
  <c r="A7" i="1"/>
  <c r="B7" i="1" s="1"/>
  <c r="A6" i="1"/>
  <c r="B6" i="1" s="1"/>
  <c r="A5" i="1"/>
  <c r="B5" i="1" s="1"/>
  <c r="A4" i="1"/>
  <c r="A3" i="1"/>
  <c r="E10" i="1" l="1"/>
  <c r="F10" i="1"/>
  <c r="G10" i="1"/>
  <c r="D10" i="1"/>
  <c r="G3" i="1"/>
  <c r="F3" i="1"/>
  <c r="E3" i="1"/>
  <c r="D3" i="1"/>
  <c r="J3" i="1" s="1"/>
  <c r="L3" i="1" s="1"/>
  <c r="D11" i="1"/>
  <c r="E11" i="1"/>
  <c r="G11" i="1"/>
  <c r="F11" i="1"/>
  <c r="G4" i="1"/>
  <c r="D4" i="1"/>
  <c r="F4" i="1"/>
  <c r="E4" i="1"/>
  <c r="N4" i="1" s="1"/>
  <c r="P4" i="1" s="1"/>
  <c r="F12" i="1"/>
  <c r="E12" i="1"/>
  <c r="G12" i="1"/>
  <c r="D12" i="1"/>
  <c r="J2" i="1"/>
  <c r="L2" i="1" s="1"/>
  <c r="N2" i="1"/>
  <c r="P2" i="1" s="1"/>
  <c r="R2" i="1"/>
  <c r="T2" i="1" s="1"/>
  <c r="F9" i="1"/>
  <c r="R9" i="1" s="1"/>
  <c r="T9" i="1" s="1"/>
  <c r="G9" i="1"/>
  <c r="V9" i="1" s="1"/>
  <c r="X9" i="1" s="1"/>
  <c r="D9" i="1"/>
  <c r="J9" i="1" s="1"/>
  <c r="L9" i="1" s="1"/>
  <c r="E9" i="1"/>
  <c r="N9" i="1" s="1"/>
  <c r="P9" i="1" s="1"/>
  <c r="F5" i="1"/>
  <c r="R5" i="1" s="1"/>
  <c r="T5" i="1" s="1"/>
  <c r="D5" i="1"/>
  <c r="J5" i="1" s="1"/>
  <c r="L5" i="1" s="1"/>
  <c r="E5" i="1"/>
  <c r="N5" i="1" s="1"/>
  <c r="P5" i="1" s="1"/>
  <c r="G5" i="1"/>
  <c r="V5" i="1" s="1"/>
  <c r="X5" i="1" s="1"/>
  <c r="F6" i="1"/>
  <c r="R6" i="1" s="1"/>
  <c r="T6" i="1" s="1"/>
  <c r="E6" i="1"/>
  <c r="N6" i="1" s="1"/>
  <c r="P6" i="1" s="1"/>
  <c r="D6" i="1"/>
  <c r="J6" i="1" s="1"/>
  <c r="L6" i="1" s="1"/>
  <c r="G6" i="1"/>
  <c r="V6" i="1" s="1"/>
  <c r="X6" i="1" s="1"/>
  <c r="B12" i="1"/>
  <c r="B4" i="1"/>
  <c r="G7" i="1"/>
  <c r="V7" i="1" s="1"/>
  <c r="X7" i="1" s="1"/>
  <c r="D7" i="1"/>
  <c r="J7" i="1" s="1"/>
  <c r="L7" i="1" s="1"/>
  <c r="E7" i="1"/>
  <c r="N7" i="1" s="1"/>
  <c r="P7" i="1" s="1"/>
  <c r="F7" i="1"/>
  <c r="R7" i="1" s="1"/>
  <c r="T7" i="1" s="1"/>
  <c r="B11" i="1"/>
  <c r="B3" i="1"/>
  <c r="G8" i="1"/>
  <c r="V8" i="1" s="1"/>
  <c r="X8" i="1" s="1"/>
  <c r="D8" i="1"/>
  <c r="J8" i="1" s="1"/>
  <c r="L8" i="1" s="1"/>
  <c r="F8" i="1"/>
  <c r="R8" i="1" s="1"/>
  <c r="T8" i="1" s="1"/>
  <c r="E8" i="1"/>
  <c r="N8" i="1" s="1"/>
  <c r="P8" i="1" s="1"/>
  <c r="B10" i="1"/>
  <c r="V2" i="1"/>
  <c r="X2" i="1" s="1"/>
  <c r="N3" i="1" l="1"/>
  <c r="P3" i="1" s="1"/>
  <c r="R11" i="1"/>
  <c r="T11" i="1" s="1"/>
  <c r="R4" i="1"/>
  <c r="T4" i="1" s="1"/>
  <c r="J4" i="1"/>
  <c r="L4" i="1" s="1"/>
  <c r="R3" i="1"/>
  <c r="T3" i="1" s="1"/>
  <c r="V3" i="1"/>
  <c r="X3" i="1" s="1"/>
  <c r="V12" i="1"/>
  <c r="X12" i="1" s="1"/>
  <c r="V11" i="1"/>
  <c r="X11" i="1" s="1"/>
  <c r="V10" i="1"/>
  <c r="X10" i="1" s="1"/>
  <c r="J12" i="1"/>
  <c r="L12" i="1" s="1"/>
  <c r="J10" i="1"/>
  <c r="L10" i="1" s="1"/>
  <c r="N12" i="1"/>
  <c r="P12" i="1" s="1"/>
  <c r="N11" i="1"/>
  <c r="P11" i="1" s="1"/>
  <c r="R10" i="1"/>
  <c r="T10" i="1" s="1"/>
  <c r="V4" i="1"/>
  <c r="X4" i="1" s="1"/>
  <c r="R12" i="1"/>
  <c r="T12" i="1" s="1"/>
  <c r="J11" i="1"/>
  <c r="L11" i="1" s="1"/>
  <c r="N10" i="1"/>
  <c r="P10" i="1" s="1"/>
</calcChain>
</file>

<file path=xl/sharedStrings.xml><?xml version="1.0" encoding="utf-8"?>
<sst xmlns="http://schemas.openxmlformats.org/spreadsheetml/2006/main" count="14" uniqueCount="14">
  <si>
    <t>x</t>
  </si>
  <si>
    <t>y</t>
  </si>
  <si>
    <t>полином 2 степени</t>
  </si>
  <si>
    <t>полином 3 степени</t>
  </si>
  <si>
    <t>полином 4 степени</t>
  </si>
  <si>
    <t>полином 5 степени</t>
  </si>
  <si>
    <t>абс 2 полинома</t>
  </si>
  <si>
    <t>относ 2 полинома</t>
  </si>
  <si>
    <t>абс 3 полинома</t>
  </si>
  <si>
    <t>относ 3 полинома</t>
  </si>
  <si>
    <t>абс 4 полинома</t>
  </si>
  <si>
    <t>относ 4 полинома</t>
  </si>
  <si>
    <t>абс 5 полинома</t>
  </si>
  <si>
    <t>относ 5 полинома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</si>
</sst>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1" applyNumberFormat="1" applyFont="1" applyFill="1"/>
    <xf numFmtId="0" fontId="0" fillId="3" borderId="0" xfId="0" applyFill="1"/>
    <xf numFmtId="0" fontId="0" fillId="3" borderId="0" xfId="1" applyNumberFormat="1" applyFont="1" applyFill="1"/>
    <xf numFmtId="2" fontId="0" fillId="3" borderId="0" xfId="0" applyNumberFormat="1" applyFill="1"/>
    <xf numFmtId="0" fontId="0" fillId="4" borderId="0" xfId="0" applyFill="1"/>
    <xf numFmtId="0" fontId="0" fillId="4" borderId="0" xfId="1" applyNumberFormat="1" applyFont="1" applyFill="1"/>
    <xf numFmtId="0" fontId="0" fillId="0" borderId="0" xfId="0" applyFill="1"/>
    <xf numFmtId="0" fontId="0" fillId="0" borderId="0" xfId="1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098425196850395E-2"/>
                  <c:y val="-0.739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1.8849555921538759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3.7699111843077517</c:v>
                </c:pt>
                <c:pt idx="7">
                  <c:v>4.3982297150257104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9.346149485879926E-2</c:v>
                </c:pt>
                <c:pt idx="2">
                  <c:v>0.13088017681819367</c:v>
                </c:pt>
                <c:pt idx="3">
                  <c:v>0.21976058473041768</c:v>
                </c:pt>
                <c:pt idx="4">
                  <c:v>0.38322640625390664</c:v>
                </c:pt>
                <c:pt idx="5">
                  <c:v>0.5</c:v>
                </c:pt>
                <c:pt idx="6">
                  <c:v>0.38322640625390664</c:v>
                </c:pt>
                <c:pt idx="7">
                  <c:v>0.21976058473041768</c:v>
                </c:pt>
                <c:pt idx="8">
                  <c:v>0.13088017681819367</c:v>
                </c:pt>
                <c:pt idx="9">
                  <c:v>9.346149485879926E-2</c:v>
                </c:pt>
                <c:pt idx="10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0-4ACE-A1A5-9EA7BBFC1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20671"/>
        <c:axId val="494524415"/>
      </c:scatterChart>
      <c:valAx>
        <c:axId val="4945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24415"/>
        <c:crosses val="autoZero"/>
        <c:crossBetween val="midCat"/>
      </c:valAx>
      <c:valAx>
        <c:axId val="4945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2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584466074119984"/>
                  <c:y val="-0.71870842582264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1.8849555921538759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3.7699111843077517</c:v>
                </c:pt>
                <c:pt idx="7">
                  <c:v>4.3982297150257104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9.346149485879926E-2</c:v>
                </c:pt>
                <c:pt idx="2">
                  <c:v>0.13088017681819367</c:v>
                </c:pt>
                <c:pt idx="3">
                  <c:v>0.21976058473041768</c:v>
                </c:pt>
                <c:pt idx="4">
                  <c:v>0.38322640625390664</c:v>
                </c:pt>
                <c:pt idx="5">
                  <c:v>0.5</c:v>
                </c:pt>
                <c:pt idx="6">
                  <c:v>0.38322640625390664</c:v>
                </c:pt>
                <c:pt idx="7">
                  <c:v>0.21976058473041768</c:v>
                </c:pt>
                <c:pt idx="8">
                  <c:v>0.13088017681819367</c:v>
                </c:pt>
                <c:pt idx="9">
                  <c:v>9.346149485879926E-2</c:v>
                </c:pt>
                <c:pt idx="10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628-B485-EC5D6B8F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44448"/>
        <c:axId val="1600744032"/>
      </c:scatterChart>
      <c:valAx>
        <c:axId val="16007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744032"/>
        <c:crosses val="autoZero"/>
        <c:crossBetween val="midCat"/>
      </c:valAx>
      <c:valAx>
        <c:axId val="16007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7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3660692720158446"/>
                  <c:y val="-0.56132862702507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1.8849555921538759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3.7699111843077517</c:v>
                </c:pt>
                <c:pt idx="7">
                  <c:v>4.3982297150257104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9.346149485879926E-2</c:v>
                </c:pt>
                <c:pt idx="2">
                  <c:v>0.13088017681819367</c:v>
                </c:pt>
                <c:pt idx="3">
                  <c:v>0.21976058473041768</c:v>
                </c:pt>
                <c:pt idx="4">
                  <c:v>0.38322640625390664</c:v>
                </c:pt>
                <c:pt idx="5">
                  <c:v>0.5</c:v>
                </c:pt>
                <c:pt idx="6">
                  <c:v>0.38322640625390664</c:v>
                </c:pt>
                <c:pt idx="7">
                  <c:v>0.21976058473041768</c:v>
                </c:pt>
                <c:pt idx="8">
                  <c:v>0.13088017681819367</c:v>
                </c:pt>
                <c:pt idx="9">
                  <c:v>9.346149485879926E-2</c:v>
                </c:pt>
                <c:pt idx="10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8C-A73E-E8679BA6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065632"/>
        <c:axId val="1604068128"/>
      </c:scatterChart>
      <c:valAx>
        <c:axId val="16040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068128"/>
        <c:crosses val="autoZero"/>
        <c:crossBetween val="midCat"/>
      </c:valAx>
      <c:valAx>
        <c:axId val="16040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0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495303218676613"/>
                  <c:y val="-0.55065689003455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0.62831853071795862</c:v>
                </c:pt>
                <c:pt idx="2">
                  <c:v>1.2566370614359172</c:v>
                </c:pt>
                <c:pt idx="3">
                  <c:v>1.8849555921538759</c:v>
                </c:pt>
                <c:pt idx="4">
                  <c:v>2.5132741228718345</c:v>
                </c:pt>
                <c:pt idx="5">
                  <c:v>3.1415926535897931</c:v>
                </c:pt>
                <c:pt idx="6">
                  <c:v>3.7699111843077517</c:v>
                </c:pt>
                <c:pt idx="7">
                  <c:v>4.3982297150257104</c:v>
                </c:pt>
                <c:pt idx="8">
                  <c:v>5.026548245743669</c:v>
                </c:pt>
                <c:pt idx="9">
                  <c:v>5.6548667764616276</c:v>
                </c:pt>
                <c:pt idx="10">
                  <c:v>6.2831853071795862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9.346149485879926E-2</c:v>
                </c:pt>
                <c:pt idx="2">
                  <c:v>0.13088017681819367</c:v>
                </c:pt>
                <c:pt idx="3">
                  <c:v>0.21976058473041768</c:v>
                </c:pt>
                <c:pt idx="4">
                  <c:v>0.38322640625390664</c:v>
                </c:pt>
                <c:pt idx="5">
                  <c:v>0.5</c:v>
                </c:pt>
                <c:pt idx="6">
                  <c:v>0.38322640625390664</c:v>
                </c:pt>
                <c:pt idx="7">
                  <c:v>0.21976058473041768</c:v>
                </c:pt>
                <c:pt idx="8">
                  <c:v>0.13088017681819367</c:v>
                </c:pt>
                <c:pt idx="9">
                  <c:v>9.346149485879926E-2</c:v>
                </c:pt>
                <c:pt idx="10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E-4DFC-A73B-8B3E820E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76912"/>
        <c:axId val="1440877744"/>
      </c:scatterChart>
      <c:valAx>
        <c:axId val="14408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877744"/>
        <c:crosses val="autoZero"/>
        <c:crossBetween val="midCat"/>
      </c:valAx>
      <c:valAx>
        <c:axId val="14408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8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12</xdr:row>
      <xdr:rowOff>188422</xdr:rowOff>
    </xdr:from>
    <xdr:to>
      <xdr:col>12</xdr:col>
      <xdr:colOff>311728</xdr:colOff>
      <xdr:row>28</xdr:row>
      <xdr:rowOff>100792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C0726-FC01-45A7-83FA-393196CD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710047</xdr:colOff>
      <xdr:row>13</xdr:row>
      <xdr:rowOff>24938</xdr:rowOff>
    </xdr:from>
    <xdr:to>
      <xdr:col>16</xdr:col>
      <xdr:colOff>325583</xdr:colOff>
      <xdr:row>28</xdr:row>
      <xdr:rowOff>139238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AC500-BF8B-40B1-9A47-14BF06ADA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865909</xdr:colOff>
      <xdr:row>12</xdr:row>
      <xdr:rowOff>180802</xdr:rowOff>
    </xdr:from>
    <xdr:to>
      <xdr:col>20</xdr:col>
      <xdr:colOff>460145</xdr:colOff>
      <xdr:row>28</xdr:row>
      <xdr:rowOff>119842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3CF5A-CC71-4A5C-B3B1-29E66ED6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796636</xdr:colOff>
      <xdr:row>12</xdr:row>
      <xdr:rowOff>152400</xdr:rowOff>
    </xdr:from>
    <xdr:to>
      <xdr:col>24</xdr:col>
      <xdr:colOff>173182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669B5-08D5-4842-9AAF-B03BF360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zoomScale="85" zoomScaleNormal="85" workbookViewId="0">
      <selection activeCell="H30" sqref="H30"/>
    </sheetView>
  </sheetViews>
  <sheetFormatPr defaultRowHeight="15" x14ac:dyDescent="0.25"/>
  <cols>
    <col min="1" max="2" width="12.42578125" bestFit="1" customWidth="1"/>
    <col min="3" max="3" width="12.42578125" customWidth="1"/>
    <col min="4" max="6" width="17.85546875" bestFit="1" customWidth="1"/>
    <col min="7" max="7" width="17.7109375" bestFit="1" customWidth="1"/>
    <col min="8" max="8" width="17.7109375" customWidth="1"/>
    <col min="10" max="10" width="14.7109375" bestFit="1" customWidth="1"/>
    <col min="11" max="11" width="14.7109375" customWidth="1"/>
    <col min="12" max="12" width="16.7109375" bestFit="1" customWidth="1"/>
    <col min="13" max="13" width="16.7109375" customWidth="1"/>
    <col min="14" max="14" width="14.7109375" bestFit="1" customWidth="1"/>
    <col min="15" max="15" width="14.7109375" customWidth="1"/>
    <col min="16" max="16" width="16.7109375" bestFit="1" customWidth="1"/>
    <col min="17" max="17" width="16.7109375" customWidth="1"/>
    <col min="18" max="18" width="14.7109375" bestFit="1" customWidth="1"/>
    <col min="19" max="19" width="14.7109375" customWidth="1"/>
    <col min="20" max="20" width="16.7109375" bestFit="1" customWidth="1"/>
    <col min="21" max="21" width="16.7109375" customWidth="1"/>
    <col min="22" max="22" width="14.7109375" bestFit="1" customWidth="1"/>
    <col min="23" max="23" width="14.7109375" customWidth="1"/>
    <col min="24" max="24" width="20.140625" bestFit="1" customWidth="1"/>
  </cols>
  <sheetData>
    <row r="1" spans="1:24" x14ac:dyDescent="0.25">
      <c r="A1" s="4" t="s">
        <v>0</v>
      </c>
      <c r="B1" s="4" t="s">
        <v>1</v>
      </c>
      <c r="C1" s="11"/>
      <c r="D1" s="9" t="s">
        <v>2</v>
      </c>
      <c r="E1" s="6" t="s">
        <v>3</v>
      </c>
      <c r="F1" s="9" t="s">
        <v>4</v>
      </c>
      <c r="G1" s="6" t="s">
        <v>5</v>
      </c>
      <c r="H1" s="6"/>
      <c r="J1" t="s">
        <v>6</v>
      </c>
      <c r="L1" t="s">
        <v>7</v>
      </c>
      <c r="N1" t="s">
        <v>8</v>
      </c>
      <c r="P1" t="s">
        <v>9</v>
      </c>
      <c r="R1" t="s">
        <v>10</v>
      </c>
      <c r="T1" t="s">
        <v>11</v>
      </c>
      <c r="V1" t="s">
        <v>12</v>
      </c>
      <c r="X1" t="s">
        <v>13</v>
      </c>
    </row>
    <row r="2" spans="1:24" x14ac:dyDescent="0.25">
      <c r="A2" s="5">
        <v>0</v>
      </c>
      <c r="B2" s="5">
        <f t="shared" ref="B2:B12" si="0">1/((2+COS(A2))*(3+COS(A2)))</f>
        <v>8.3333333333333329E-2</v>
      </c>
      <c r="C2" s="12"/>
      <c r="D2" s="10">
        <f>-0.033*A2^2+0.2073*A2+0.0157</f>
        <v>1.5699999999999999E-2</v>
      </c>
      <c r="E2" s="7">
        <f xml:space="preserve"> 2*EXP(-16)*A2^3 - 0.033*A2^2 + 0.2073*A2 + 0.0157</f>
        <v>1.5699999999999999E-2</v>
      </c>
      <c r="F2" s="10">
        <f xml:space="preserve"> 0.0074*A2^4 - 0.0924*A2^3 + 0.33*A2^2 - 0.2488*A2 + 0.0982</f>
        <v>9.8199999999999996E-2</v>
      </c>
      <c r="G2" s="8">
        <f xml:space="preserve"> 4*EXP(15)*A2^5 + 0.0074*A2^4 - 0.0924*A2^3 + 0.33*A2^2 - 0.2488*A2 + 0.0982</f>
        <v>9.8199999999999996E-2</v>
      </c>
      <c r="H2" s="8"/>
      <c r="J2" s="3">
        <f>ABS(D2-$B2)</f>
        <v>6.7633333333333323E-2</v>
      </c>
      <c r="K2" s="3"/>
      <c r="L2" s="1">
        <f>ABS(J2/$B2)</f>
        <v>0.81159999999999988</v>
      </c>
      <c r="M2" s="1"/>
      <c r="N2" s="3">
        <f>ABS($E2-$B2)</f>
        <v>6.7633333333333323E-2</v>
      </c>
      <c r="O2" s="3"/>
      <c r="P2" s="1">
        <f>ABS(N2/$B2)</f>
        <v>0.81159999999999988</v>
      </c>
      <c r="Q2" s="1"/>
      <c r="R2" s="3">
        <f>ABS(F2-$B2)</f>
        <v>1.4866666666666667E-2</v>
      </c>
      <c r="S2" s="3"/>
      <c r="T2" s="1">
        <f>ABS(R2/$B2)</f>
        <v>0.1784</v>
      </c>
      <c r="U2" s="1"/>
      <c r="V2" s="2">
        <f>ABS(G2-$B2)</f>
        <v>1.4866666666666667E-2</v>
      </c>
      <c r="W2" s="2"/>
      <c r="X2" s="1">
        <f>ABS(V2/$B2)</f>
        <v>0.1784</v>
      </c>
    </row>
    <row r="3" spans="1:24" x14ac:dyDescent="0.25">
      <c r="A3" s="5">
        <f>PI()/5</f>
        <v>0.62831853071795862</v>
      </c>
      <c r="B3" s="5">
        <f t="shared" si="0"/>
        <v>9.346149485879926E-2</v>
      </c>
      <c r="C3" s="12"/>
      <c r="D3" s="10">
        <f t="shared" ref="D3:D12" si="1">-0.033*A3^2+0.2073*A3+0.0157</f>
        <v>0.13292255360839486</v>
      </c>
      <c r="E3" s="7">
        <f t="shared" ref="E3:E12" si="2" xml:space="preserve"> 2*EXP(-16)*A3^3 - 0.033*A3^2 + 0.2073*A3 + 0.0157</f>
        <v>0.1329226094371431</v>
      </c>
      <c r="F3" s="10">
        <f t="shared" ref="F3:F12" si="3" xml:space="preserve"> 0.0074*A3^4 - 0.0924*A3^3 + 0.33*A3^2 - 0.2488*A3 + 0.0982</f>
        <v>5.0386611567516365E-2</v>
      </c>
      <c r="G3" s="8">
        <f t="shared" ref="G3:G12" si="4" xml:space="preserve"> 4*EXP(15)*A3^5 + 0.0074*A3^4 - 0.0924*A3^3 + 0.33*A3^2 - 0.2488*A3 + 0.0982</f>
        <v>1280491.1427149621</v>
      </c>
      <c r="H3" s="8"/>
      <c r="J3" s="3">
        <f>ABS(D3-$B3)</f>
        <v>3.9461058749595601E-2</v>
      </c>
      <c r="K3" s="3"/>
      <c r="L3" s="1">
        <f t="shared" ref="L3:L12" si="5">ABS(J3/$B3)</f>
        <v>0.42221728647945334</v>
      </c>
      <c r="M3" s="1"/>
      <c r="N3" s="3">
        <f t="shared" ref="N3:N12" si="6">ABS($E3-$B3)</f>
        <v>3.9461114578343837E-2</v>
      </c>
      <c r="O3" s="3"/>
      <c r="P3" s="1">
        <f t="shared" ref="P3:P12" si="7">ABS(N3/$B3)</f>
        <v>0.42221788382436332</v>
      </c>
      <c r="Q3" s="1"/>
      <c r="R3" s="3">
        <f>ABS(F3-$B3)</f>
        <v>4.3074883291282895E-2</v>
      </c>
      <c r="S3" s="3"/>
      <c r="T3" s="1">
        <f t="shared" ref="T3" si="8">ABS(R3/$B3)</f>
        <v>0.46088373994402743</v>
      </c>
      <c r="U3" s="1"/>
      <c r="V3" s="2">
        <f>ABS(G3-$B3)</f>
        <v>1280491.0492534672</v>
      </c>
      <c r="W3" s="2"/>
      <c r="X3" s="1">
        <f t="shared" ref="X3:X12" si="9">ABS(V3/$B3)</f>
        <v>13700733.667785017</v>
      </c>
    </row>
    <row r="4" spans="1:24" x14ac:dyDescent="0.25">
      <c r="A4" s="5">
        <f>2*PI()/5</f>
        <v>1.2566370614359172</v>
      </c>
      <c r="B4" s="5">
        <f t="shared" si="0"/>
        <v>0.13088017681819367</v>
      </c>
      <c r="C4" s="12"/>
      <c r="D4" s="10">
        <f t="shared" si="1"/>
        <v>0.22408935159791382</v>
      </c>
      <c r="E4" s="7">
        <f t="shared" si="2"/>
        <v>0.22408979822789957</v>
      </c>
      <c r="F4" s="10">
        <f t="shared" si="3"/>
        <v>0.14175827192112228</v>
      </c>
      <c r="G4" s="8">
        <f t="shared" si="4"/>
        <v>40975715.096265495</v>
      </c>
      <c r="H4" s="8"/>
      <c r="J4" s="3">
        <f>ABS(D4-$B4)</f>
        <v>9.3209174779720155E-2</v>
      </c>
      <c r="K4" s="3"/>
      <c r="L4" s="1">
        <f t="shared" si="5"/>
        <v>0.71217182804694334</v>
      </c>
      <c r="M4" s="1"/>
      <c r="N4" s="3">
        <f t="shared" si="6"/>
        <v>9.3209621409705901E-2</v>
      </c>
      <c r="O4" s="3"/>
      <c r="P4" s="1">
        <f t="shared" si="7"/>
        <v>0.71217524055750525</v>
      </c>
      <c r="Q4" s="1"/>
      <c r="R4" s="3">
        <f>ABS(F4-$B4)</f>
        <v>1.0878095102928614E-2</v>
      </c>
      <c r="S4" s="3"/>
      <c r="T4" s="1">
        <f t="shared" ref="T4" si="10">ABS(R4/$B4)</f>
        <v>8.311491753284711E-2</v>
      </c>
      <c r="U4" s="1"/>
      <c r="V4" s="2">
        <f>ABS(G4-$B4)</f>
        <v>40975714.965385318</v>
      </c>
      <c r="W4" s="2"/>
      <c r="X4" s="1">
        <f t="shared" si="9"/>
        <v>313078083.79801393</v>
      </c>
    </row>
    <row r="5" spans="1:24" x14ac:dyDescent="0.25">
      <c r="A5" s="5">
        <f>3*PI()/5</f>
        <v>1.8849555921538759</v>
      </c>
      <c r="B5" s="5">
        <f t="shared" si="0"/>
        <v>0.21976058473041768</v>
      </c>
      <c r="C5" s="12"/>
      <c r="D5" s="10">
        <f t="shared" si="1"/>
        <v>0.2892003939685569</v>
      </c>
      <c r="E5" s="7">
        <f t="shared" si="2"/>
        <v>0.28920190134475876</v>
      </c>
      <c r="F5" s="10">
        <f t="shared" si="3"/>
        <v>0.27631559369068542</v>
      </c>
      <c r="G5" s="8">
        <f t="shared" si="4"/>
        <v>311159335.71210486</v>
      </c>
      <c r="H5" s="8"/>
      <c r="J5" s="3">
        <f>ABS(D5-$B5)</f>
        <v>6.9439809238139222E-2</v>
      </c>
      <c r="K5" s="3"/>
      <c r="L5" s="1">
        <f t="shared" si="5"/>
        <v>0.31597936146430294</v>
      </c>
      <c r="M5" s="1"/>
      <c r="N5" s="3">
        <f t="shared" si="6"/>
        <v>6.9441316614341081E-2</v>
      </c>
      <c r="O5" s="3"/>
      <c r="P5" s="1">
        <f t="shared" si="7"/>
        <v>0.31598622063881648</v>
      </c>
      <c r="Q5" s="1"/>
      <c r="R5" s="3">
        <f>ABS(F5-$B5)</f>
        <v>5.6555008960267744E-2</v>
      </c>
      <c r="S5" s="3"/>
      <c r="T5" s="1">
        <f t="shared" ref="T5" si="11">ABS(R5/$B5)</f>
        <v>0.25734828213004751</v>
      </c>
      <c r="U5" s="1"/>
      <c r="V5" s="2">
        <f>ABS(G5-$B5)</f>
        <v>311159335.49234426</v>
      </c>
      <c r="W5" s="2"/>
      <c r="X5" s="1">
        <f t="shared" si="9"/>
        <v>1415901472.386626</v>
      </c>
    </row>
    <row r="6" spans="1:24" x14ac:dyDescent="0.25">
      <c r="A6" s="5">
        <f>4*PI()/5</f>
        <v>2.5132741228718345</v>
      </c>
      <c r="B6" s="5">
        <f t="shared" si="0"/>
        <v>0.38322640625390664</v>
      </c>
      <c r="C6" s="12"/>
      <c r="D6" s="10">
        <f t="shared" si="1"/>
        <v>0.32825568072032402</v>
      </c>
      <c r="E6" s="7">
        <f t="shared" si="2"/>
        <v>0.32825925376020998</v>
      </c>
      <c r="F6" s="10">
        <f t="shared" si="3"/>
        <v>0.38573895681429465</v>
      </c>
      <c r="G6" s="8">
        <f t="shared" si="4"/>
        <v>1311222878.9299703</v>
      </c>
      <c r="H6" s="8"/>
      <c r="J6" s="3">
        <f>ABS(D6-$B6)</f>
        <v>5.4970725533582621E-2</v>
      </c>
      <c r="K6" s="3"/>
      <c r="L6" s="1">
        <f t="shared" si="5"/>
        <v>0.14344190441084001</v>
      </c>
      <c r="M6" s="1"/>
      <c r="N6" s="3">
        <f t="shared" si="6"/>
        <v>5.4967152493696658E-2</v>
      </c>
      <c r="O6" s="3"/>
      <c r="P6" s="1">
        <f t="shared" si="7"/>
        <v>0.1434325808365047</v>
      </c>
      <c r="Q6" s="1"/>
      <c r="R6" s="3">
        <f>ABS(F6-$B6)</f>
        <v>2.5125505603880161E-3</v>
      </c>
      <c r="S6" s="3"/>
      <c r="T6" s="1">
        <f t="shared" ref="T6" si="12">ABS(R6/$B6)</f>
        <v>6.5563085408141888E-3</v>
      </c>
      <c r="U6" s="1"/>
      <c r="V6" s="2">
        <f>ABS(G6-$B6)</f>
        <v>1311222878.5467439</v>
      </c>
      <c r="W6" s="2"/>
      <c r="X6" s="1">
        <f t="shared" si="9"/>
        <v>3421535826.2081585</v>
      </c>
    </row>
    <row r="7" spans="1:24" x14ac:dyDescent="0.25">
      <c r="A7" s="5">
        <f>5*PI()/5</f>
        <v>3.1415926535897931</v>
      </c>
      <c r="B7" s="5">
        <f t="shared" si="0"/>
        <v>0.5</v>
      </c>
      <c r="C7" s="12"/>
      <c r="D7" s="10">
        <f t="shared" si="1"/>
        <v>0.34125521185321533</v>
      </c>
      <c r="E7" s="7">
        <f t="shared" si="2"/>
        <v>0.34126219044674255</v>
      </c>
      <c r="F7" s="10">
        <f t="shared" si="3"/>
        <v>0.42938850853826321</v>
      </c>
      <c r="G7" s="8">
        <f t="shared" si="4"/>
        <v>4001534663.9554853</v>
      </c>
      <c r="H7" s="8"/>
      <c r="J7" s="3">
        <f>ABS(D7-$B7)</f>
        <v>0.15874478814678467</v>
      </c>
      <c r="K7" s="3"/>
      <c r="L7" s="1">
        <f t="shared" si="5"/>
        <v>0.31748957629356933</v>
      </c>
      <c r="M7" s="1"/>
      <c r="N7" s="3">
        <f t="shared" si="6"/>
        <v>0.15873780955325745</v>
      </c>
      <c r="O7" s="3"/>
      <c r="P7" s="1">
        <f t="shared" si="7"/>
        <v>0.31747561910651489</v>
      </c>
      <c r="Q7" s="1"/>
      <c r="R7" s="3">
        <f>ABS(F7-$B7)</f>
        <v>7.0611491461736786E-2</v>
      </c>
      <c r="S7" s="3"/>
      <c r="T7" s="1">
        <f t="shared" ref="T7" si="13">ABS(R7/$B7)</f>
        <v>0.14122298292347357</v>
      </c>
      <c r="U7" s="1"/>
      <c r="V7" s="2">
        <f>ABS(G7-$B7)</f>
        <v>4001534663.4554853</v>
      </c>
      <c r="W7" s="2"/>
      <c r="X7" s="1">
        <f t="shared" si="9"/>
        <v>8003069326.9109707</v>
      </c>
    </row>
    <row r="8" spans="1:24" x14ac:dyDescent="0.25">
      <c r="A8" s="5">
        <f>6*PI()/5</f>
        <v>3.7699111843077517</v>
      </c>
      <c r="B8" s="5">
        <f t="shared" si="0"/>
        <v>0.38322640625390664</v>
      </c>
      <c r="C8" s="12"/>
      <c r="D8" s="10">
        <f t="shared" si="1"/>
        <v>0.32819898736723063</v>
      </c>
      <c r="E8" s="7">
        <f t="shared" si="2"/>
        <v>0.32821104637684567</v>
      </c>
      <c r="F8" s="10">
        <f t="shared" si="3"/>
        <v>0.3943041634171231</v>
      </c>
      <c r="G8" s="8">
        <f t="shared" si="4"/>
        <v>9957098734.3395615</v>
      </c>
      <c r="H8" s="8"/>
      <c r="J8" s="3">
        <f>ABS(D8-$B8)</f>
        <v>5.5027418886676005E-2</v>
      </c>
      <c r="K8" s="3"/>
      <c r="L8" s="1">
        <f t="shared" si="5"/>
        <v>0.14358984138013076</v>
      </c>
      <c r="M8" s="1"/>
      <c r="N8" s="3">
        <f t="shared" si="6"/>
        <v>5.5015359877060965E-2</v>
      </c>
      <c r="O8" s="3"/>
      <c r="P8" s="1">
        <f t="shared" si="7"/>
        <v>0.14355837431674931</v>
      </c>
      <c r="Q8" s="1"/>
      <c r="R8" s="3">
        <f>ABS(F8-$B8)</f>
        <v>1.1077757163216462E-2</v>
      </c>
      <c r="S8" s="3"/>
      <c r="T8" s="1">
        <f t="shared" ref="T8" si="14">ABS(R8/$B8)</f>
        <v>2.890656014939872E-2</v>
      </c>
      <c r="U8" s="1"/>
      <c r="V8" s="2">
        <f>ABS(G8-$B8)</f>
        <v>9957098733.9563351</v>
      </c>
      <c r="W8" s="2"/>
      <c r="X8" s="1">
        <f t="shared" si="9"/>
        <v>25982287680.247326</v>
      </c>
    </row>
    <row r="9" spans="1:24" x14ac:dyDescent="0.25">
      <c r="A9" s="5">
        <f>7*PI()/5</f>
        <v>4.3982297150257104</v>
      </c>
      <c r="B9" s="5">
        <f t="shared" si="0"/>
        <v>0.21976058473041768</v>
      </c>
      <c r="C9" s="12"/>
      <c r="D9" s="10">
        <f t="shared" si="1"/>
        <v>0.28908700726237019</v>
      </c>
      <c r="E9" s="7">
        <f t="shared" si="2"/>
        <v>0.28910615652300892</v>
      </c>
      <c r="F9" s="10">
        <f t="shared" si="3"/>
        <v>0.29520560331363094</v>
      </c>
      <c r="G9" s="8">
        <f t="shared" si="4"/>
        <v>21521213789.057796</v>
      </c>
      <c r="H9" s="8"/>
      <c r="J9" s="3">
        <f>ABS(D9-$B9)</f>
        <v>6.9326422531952508E-2</v>
      </c>
      <c r="K9" s="3"/>
      <c r="L9" s="1">
        <f t="shared" si="5"/>
        <v>0.3154634058559494</v>
      </c>
      <c r="M9" s="1"/>
      <c r="N9" s="3">
        <f t="shared" si="6"/>
        <v>6.9345571792591237E-2</v>
      </c>
      <c r="O9" s="3"/>
      <c r="P9" s="1">
        <f t="shared" si="7"/>
        <v>0.31555054277662248</v>
      </c>
      <c r="Q9" s="1"/>
      <c r="R9" s="3">
        <f>ABS(F9-$B9)</f>
        <v>7.5445018583213258E-2</v>
      </c>
      <c r="S9" s="3"/>
      <c r="T9" s="1">
        <f t="shared" ref="T9" si="15">ABS(R9/$B9)</f>
        <v>0.34330550528777648</v>
      </c>
      <c r="U9" s="1"/>
      <c r="V9" s="2">
        <f>ABS(G9-$B9)</f>
        <v>21521213788.838036</v>
      </c>
      <c r="W9" s="2"/>
      <c r="X9" s="1">
        <f t="shared" si="9"/>
        <v>97930271778.436996</v>
      </c>
    </row>
    <row r="10" spans="1:24" x14ac:dyDescent="0.25">
      <c r="A10" s="5">
        <f>8*PI()/5</f>
        <v>5.026548245743669</v>
      </c>
      <c r="B10" s="5">
        <f t="shared" si="0"/>
        <v>0.13088017681819367</v>
      </c>
      <c r="C10" s="12"/>
      <c r="D10" s="10">
        <f t="shared" si="1"/>
        <v>0.22391927153863361</v>
      </c>
      <c r="E10" s="7">
        <f t="shared" si="2"/>
        <v>0.22394785585772109</v>
      </c>
      <c r="F10" s="10">
        <f t="shared" si="3"/>
        <v>0.17449227739876422</v>
      </c>
      <c r="G10" s="8">
        <f t="shared" si="4"/>
        <v>41959132113.589897</v>
      </c>
      <c r="H10" s="8"/>
      <c r="J10" s="3">
        <f>ABS(D10-$B10)</f>
        <v>9.3039094720439947E-2</v>
      </c>
      <c r="K10" s="3"/>
      <c r="L10" s="1">
        <f t="shared" si="5"/>
        <v>0.71087231834719355</v>
      </c>
      <c r="M10" s="1"/>
      <c r="N10" s="3">
        <f t="shared" si="6"/>
        <v>9.3067679039527423E-2</v>
      </c>
      <c r="O10" s="3"/>
      <c r="P10" s="1">
        <f t="shared" si="7"/>
        <v>0.71109071902315824</v>
      </c>
      <c r="Q10" s="1"/>
      <c r="R10" s="3">
        <f>ABS(F10-$B10)</f>
        <v>4.3612100580570551E-2</v>
      </c>
      <c r="S10" s="3"/>
      <c r="T10" s="1">
        <f t="shared" ref="T10" si="16">ABS(R10/$B10)</f>
        <v>0.33322158970760213</v>
      </c>
      <c r="U10" s="1"/>
      <c r="V10" s="2">
        <f>ABS(G10-$B10)</f>
        <v>41959132113.459015</v>
      </c>
      <c r="W10" s="2"/>
      <c r="X10" s="1">
        <f t="shared" si="9"/>
        <v>320591957724.38989</v>
      </c>
    </row>
    <row r="11" spans="1:24" x14ac:dyDescent="0.25">
      <c r="A11" s="5">
        <f>9*PI()/5</f>
        <v>5.6548667764616276</v>
      </c>
      <c r="B11" s="5">
        <f t="shared" si="0"/>
        <v>9.346149485879926E-2</v>
      </c>
      <c r="C11" s="12"/>
      <c r="D11" s="10">
        <f t="shared" si="1"/>
        <v>0.13269578019602152</v>
      </c>
      <c r="E11" s="7">
        <f t="shared" si="2"/>
        <v>0.13273647935347238</v>
      </c>
      <c r="F11" s="10">
        <f t="shared" si="3"/>
        <v>0.1022434021517226</v>
      </c>
      <c r="G11" s="8">
        <f t="shared" si="4"/>
        <v>75611718510.999023</v>
      </c>
      <c r="H11" s="8"/>
      <c r="J11" s="3">
        <f>ABS(D11-$B11)</f>
        <v>3.9234285337222258E-2</v>
      </c>
      <c r="K11" s="3"/>
      <c r="L11" s="1">
        <f t="shared" si="5"/>
        <v>0.41979090315746653</v>
      </c>
      <c r="M11" s="1"/>
      <c r="N11" s="3">
        <f t="shared" si="6"/>
        <v>3.9274984494673121E-2</v>
      </c>
      <c r="O11" s="3"/>
      <c r="P11" s="1">
        <f t="shared" si="7"/>
        <v>0.42022636759672416</v>
      </c>
      <c r="Q11" s="1"/>
      <c r="R11" s="3">
        <f>ABS(F11-$B11)</f>
        <v>8.7819072929233438E-3</v>
      </c>
      <c r="S11" s="3"/>
      <c r="T11" s="1">
        <f t="shared" ref="T11" si="17">ABS(R11/$B11)</f>
        <v>9.3962837917272418E-2</v>
      </c>
      <c r="U11" s="1"/>
      <c r="V11" s="2">
        <f>ABS(G11-$B11)</f>
        <v>75611718510.905563</v>
      </c>
      <c r="W11" s="2"/>
      <c r="X11" s="1">
        <f t="shared" si="9"/>
        <v>809014649563.85547</v>
      </c>
    </row>
    <row r="12" spans="1:24" x14ac:dyDescent="0.25">
      <c r="A12" s="5">
        <f>10*PI()/5</f>
        <v>6.2831853071795862</v>
      </c>
      <c r="B12" s="5">
        <f t="shared" si="0"/>
        <v>8.3333333333333329E-2</v>
      </c>
      <c r="C12" s="12"/>
      <c r="D12" s="10">
        <f t="shared" si="1"/>
        <v>1.5416533234533021E-2</v>
      </c>
      <c r="E12" s="7">
        <f t="shared" si="2"/>
        <v>1.5472361982750767E-2</v>
      </c>
      <c r="F12" s="10">
        <f t="shared" si="3"/>
        <v>0.17621796135993856</v>
      </c>
      <c r="G12" s="8">
        <f t="shared" si="4"/>
        <v>128049109233.01131</v>
      </c>
      <c r="H12" s="8"/>
      <c r="J12" s="3">
        <f>ABS(D12-$B12)</f>
        <v>6.7916800098800301E-2</v>
      </c>
      <c r="K12" s="3"/>
      <c r="L12" s="1">
        <f t="shared" si="5"/>
        <v>0.81500160118560361</v>
      </c>
      <c r="M12" s="1"/>
      <c r="N12" s="3">
        <f t="shared" si="6"/>
        <v>6.7860971350582555E-2</v>
      </c>
      <c r="O12" s="3"/>
      <c r="P12" s="1">
        <f t="shared" si="7"/>
        <v>0.81433165620699066</v>
      </c>
      <c r="Q12" s="1"/>
      <c r="R12" s="3">
        <f>ABS(F12-$B12)</f>
        <v>9.2884628026605229E-2</v>
      </c>
      <c r="S12" s="3"/>
      <c r="T12" s="1">
        <f t="shared" ref="T12" si="18">ABS(R12/$B12)</f>
        <v>1.1146155363192629</v>
      </c>
      <c r="U12" s="1"/>
      <c r="V12" s="2">
        <f>ABS(G12-$B12)</f>
        <v>128049109232.92798</v>
      </c>
      <c r="W12" s="2"/>
      <c r="X12" s="1">
        <f t="shared" si="9"/>
        <v>1536589310795.1357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Мамаев</dc:creator>
  <cp:lastModifiedBy>Ростислав Мамаев</cp:lastModifiedBy>
  <dcterms:created xsi:type="dcterms:W3CDTF">2015-06-05T18:17:20Z</dcterms:created>
  <dcterms:modified xsi:type="dcterms:W3CDTF">2024-06-06T08:41:18Z</dcterms:modified>
</cp:coreProperties>
</file>