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倒三角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5" authorId="0">
      <text>
        <r>
          <rPr>
            <sz val="9"/>
            <rFont val="宋体"/>
            <charset val="134"/>
          </rPr>
          <t>15-30分钟5分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30-60分钟10分
60分钟以上15分</t>
        </r>
      </text>
    </comment>
    <comment ref="D7" authorId="0">
      <text>
        <r>
          <rPr>
            <sz val="9"/>
            <rFont val="宋体"/>
            <charset val="134"/>
          </rPr>
          <t>附件类按单/5分
错审类按单/10分
操作类按单/15分</t>
        </r>
      </text>
    </comment>
    <comment ref="D13" authorId="0">
      <text>
        <r>
          <rPr>
            <sz val="9"/>
            <rFont val="宋体"/>
            <charset val="134"/>
          </rPr>
          <t>含：督办、不满意、稽核、云客服、驳回、数据通报等</t>
        </r>
      </text>
    </comment>
    <comment ref="D14" authorId="0">
      <text>
        <r>
          <rPr>
            <sz val="9"/>
            <rFont val="宋体"/>
            <charset val="134"/>
          </rPr>
          <t>办公室纪律含：未穿工作服、未关电脑、私拉乱接电器、打游戏刷剧、睡觉、聚众聊天、使用不文明用语等</t>
        </r>
      </text>
    </comment>
    <comment ref="D16" authorId="0">
      <text>
        <r>
          <rPr>
            <sz val="9"/>
            <rFont val="宋体"/>
            <charset val="134"/>
          </rPr>
          <t>含：含家庭不限量办理、营销活动解除、宽带销户错误等</t>
        </r>
      </text>
    </comment>
  </commentList>
</comments>
</file>

<file path=xl/sharedStrings.xml><?xml version="1.0" encoding="utf-8"?>
<sst xmlns="http://schemas.openxmlformats.org/spreadsheetml/2006/main" count="243" uniqueCount="107">
  <si>
    <t>综调各组绩效考核-（5月）</t>
  </si>
  <si>
    <t>考核类别</t>
  </si>
  <si>
    <t>关键指标名称</t>
  </si>
  <si>
    <t>权重
（60%）</t>
  </si>
  <si>
    <t>指标定义或者计算公式</t>
  </si>
  <si>
    <t>考核周期</t>
  </si>
  <si>
    <t>得分
（百分制）</t>
  </si>
  <si>
    <t>刘永红</t>
  </si>
  <si>
    <t>袁珊</t>
  </si>
  <si>
    <t>文容映</t>
  </si>
  <si>
    <t>何鑫</t>
  </si>
  <si>
    <t>伍心如</t>
  </si>
  <si>
    <t>孙佳</t>
  </si>
  <si>
    <t>吴姗姗</t>
  </si>
  <si>
    <t>李艳丽</t>
  </si>
  <si>
    <t>黄梦瑶</t>
  </si>
  <si>
    <t>唐静雯</t>
  </si>
  <si>
    <t>郑琼琼</t>
  </si>
  <si>
    <t>刘婕</t>
  </si>
  <si>
    <t>周如欠</t>
  </si>
  <si>
    <t>蒋爱玲</t>
  </si>
  <si>
    <t>李秀</t>
  </si>
  <si>
    <t>何静</t>
  </si>
  <si>
    <t>董红</t>
  </si>
  <si>
    <t>备注（考核说明）</t>
  </si>
  <si>
    <t>绩效考核标准:
考核得分≥100，按分值着
算绩效工资。
考核得分≥80，与100分相
比每低1分扣除当月绩效工
资的5%;</t>
  </si>
  <si>
    <t>工作指标</t>
  </si>
  <si>
    <t>工作考核指标</t>
  </si>
  <si>
    <t>首响及时率98%以下/10分每1%</t>
  </si>
  <si>
    <t>月度</t>
  </si>
  <si>
    <t>不满意工单、服务态度问题/10分每单</t>
  </si>
  <si>
    <t>环节超时/5-15分每单</t>
  </si>
  <si>
    <t>首响超10分钟按单/5分</t>
  </si>
  <si>
    <t>文容映:2505140701226环节超时15分钟</t>
  </si>
  <si>
    <t>工单稽核出错按错误类型/5-15分每单，重复错误依次递增</t>
  </si>
  <si>
    <t>系统：（按照指标定义执行）
李秀:2505200701196送错分局/送错总监；2505270700961工单类型不符；2505270700441附件不全
唐静雯：2505030700718场景不符
刘永红：2505060701048附件不全
黄梦瑶：2505080701446送错分局/送错总监
李艳丽：2505220700272场景不符
何静：2505260700960取消活动代码与实际代码不符
郑琼琼：2505290701258附件不全；2505290701127重复送审
日常：（扣2分/单）
李秀:2505140701784、2505200700470错误驳回；2505200701196错误送审；2505190700938用户未合账打标；2505220701174不符合场景
何静：2505260701512错误驳回
黄梦瑶：2505200700659错误驳回
唐静雯：2505200700509错误配额
袁珊：2505230700005错误配额</t>
  </si>
  <si>
    <t>人员基础效能（工作量或工作效率未达平均值），最高扣20分/项</t>
  </si>
  <si>
    <t>黄梦瑶、何鑫5月驳回电联数量不过百扣5分
刘婕、李秀5333123电话呼损扣5分</t>
  </si>
  <si>
    <t>地市考核指标</t>
  </si>
  <si>
    <t>移动点名批评，每次扣10分(重复问题依次递增)</t>
  </si>
  <si>
    <t>郑琼琼：月报输出错误被点名
黄梦瑶：送错审批被点名（可挽回）</t>
  </si>
  <si>
    <t>权重
（30%）</t>
  </si>
  <si>
    <t>指标描述</t>
  </si>
  <si>
    <t>日常工作</t>
  </si>
  <si>
    <t>技能通关</t>
  </si>
  <si>
    <t>综合技能测试需达85分，每低于1分扣2分，未参与人员，每次10分</t>
  </si>
  <si>
    <t>吴姗姗、李秀未达标85分</t>
  </si>
  <si>
    <t>数据通报/输出</t>
  </si>
  <si>
    <t>保障数据输出100%准确按次考核/10分</t>
  </si>
  <si>
    <t>刘永红：4月月报数据输出错误</t>
  </si>
  <si>
    <t>台账规范</t>
  </si>
  <si>
    <t>各类工作台账不规范每处/5分</t>
  </si>
  <si>
    <t>袁珊：一级督办台账1处不规范</t>
  </si>
  <si>
    <t>办公制度</t>
  </si>
  <si>
    <t>当月出现办公纪律问题，按单考核/10分</t>
  </si>
  <si>
    <t>何鑫：工作时间刷视频</t>
  </si>
  <si>
    <t>考核指标2</t>
  </si>
  <si>
    <t>权重
（10%）</t>
  </si>
  <si>
    <t>重点工作</t>
  </si>
  <si>
    <t>业务办理</t>
  </si>
  <si>
    <t>金额类业务办理错误/取消错误（产生金额类按照“业务操作失误扣罚制度”赔付），另按单考核/20分</t>
  </si>
  <si>
    <t>李秀：2505140701348错误拆包宽带套餐
李艳丽：2505270701485未成功销户宽带（渠道来电反映）</t>
  </si>
  <si>
    <t>工作项最终得分</t>
  </si>
  <si>
    <t>加分项</t>
  </si>
  <si>
    <t>加分细项</t>
  </si>
  <si>
    <t>权重
（20%）</t>
  </si>
  <si>
    <t>贡献事件</t>
  </si>
  <si>
    <t>场景优化(发现堵点问题，并提出优化建议、闭环)</t>
  </si>
  <si>
    <t>1、系统BUG优化建议:10分/次
2、在原流程下优化更简便操作方式:20分/次
3、场景附件、操作流程全面优化:30分/次</t>
  </si>
  <si>
    <t>/</t>
  </si>
  <si>
    <t>经典案例库整理分享编写的案例库审批后上传至案例库)</t>
  </si>
  <si>
    <t>1、在原有案例基础上新增或调整:10分/次
2、编写新案例库:20分/次
3、编写新案例库完善且无改动:30分/次</t>
  </si>
  <si>
    <t>荣誉类
评优、荣誉激励</t>
  </si>
  <si>
    <t>1、管理员表扬:10分/次
2、季度之星:20分/次
3、省公司书面表扬:30分/次</t>
  </si>
  <si>
    <t>内训</t>
  </si>
  <si>
    <t>1、整理场景，培训渠道、直销等发单规范:20分/次</t>
  </si>
  <si>
    <t>加分项最终得分</t>
  </si>
  <si>
    <t>绩效系数</t>
  </si>
  <si>
    <t>考勤项</t>
  </si>
  <si>
    <t>小类</t>
  </si>
  <si>
    <t>次数</t>
  </si>
  <si>
    <t>分值</t>
  </si>
  <si>
    <t>备注（加班调休说明）</t>
  </si>
  <si>
    <t>考勤项计算标准：按考勤相关制定执行</t>
  </si>
  <si>
    <t>月度考勤</t>
  </si>
  <si>
    <t>迟到/早退/缺卡</t>
  </si>
  <si>
    <t>按考勤相关制定执行</t>
  </si>
  <si>
    <t>何鑫缺卡2次，何静缺卡1次</t>
  </si>
  <si>
    <t>请假（小时/天）</t>
  </si>
  <si>
    <t>刘永红事假1小时，何鑫事假4.5小时，何静事假0.5小时</t>
  </si>
  <si>
    <t>旷工</t>
  </si>
  <si>
    <t>车补</t>
  </si>
  <si>
    <t>夜班（小时）</t>
  </si>
  <si>
    <t>考勤最终得分</t>
  </si>
  <si>
    <t>本月工作项+加分项+考勤最终考核</t>
  </si>
  <si>
    <t>类别</t>
  </si>
  <si>
    <t>单独</t>
  </si>
  <si>
    <t>周期</t>
  </si>
  <si>
    <t>加班调休</t>
  </si>
  <si>
    <t>年度</t>
  </si>
  <si>
    <t>2.5小时</t>
  </si>
  <si>
    <t>1天1.5小时</t>
  </si>
  <si>
    <t>4小时</t>
  </si>
  <si>
    <t>2小时</t>
  </si>
  <si>
    <t>文容映:6月18日加班2.5小时
董红:3月1日加班1小时，5.1日加班0.5小时，6月1日加班0.5小时
伍心如:1月加班1天，4月1日加班1.5小时
郑琼琼：妇女节上班半天</t>
  </si>
  <si>
    <t>统一调休</t>
  </si>
  <si>
    <t>节假日值班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</si>
</sst>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\ ?/?"/>
    <numFmt numFmtId="178" formatCode="0_ "/>
    <numFmt numFmtId="179" formatCode="0.0_ "/>
  </numFmts>
  <fonts count="28">
    <font>
      <sz val="11"/>
      <color theme="1"/>
      <name val="宋体"/>
      <charset val="134"/>
      <scheme val="minor"/>
    </font>
    <font>
      <b/>
      <sz val="10"/>
      <color theme="0"/>
      <name val="宋体"/>
      <charset val="134"/>
    </font>
    <font>
      <b/>
      <sz val="10"/>
      <color theme="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6" fontId="5" fillId="2" borderId="1" xfId="0" applyNumberFormat="1" applyFont="1" applyFill="1" applyBorder="1" applyAlignment="1"/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Z37"/>
  <sheetViews>
    <sheetView tabSelected="1" workbookViewId="0">
      <selection activeCell="G15" sqref="G15"/>
    </sheetView>
  </sheetViews>
  <sheetFormatPr defaultColWidth="9" defaultRowHeight="27" customHeight="1"/>
  <sheetData>
    <row r="1" customHeight="1" spans="1:26">
      <c r="A1" s="1" t="s">
        <v>0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3" t="s">
        <v>1</v>
      </c>
      <c r="B2" s="3" t="s">
        <v>2</v>
      </c>
      <c r="C2" s="3" t="s">
        <v>3</v>
      </c>
      <c r="D2" s="3" t="s">
        <v>4</v>
      </c>
      <c r="E2" s="3"/>
      <c r="F2" s="3" t="s">
        <v>5</v>
      </c>
      <c r="G2" s="3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12" t="s">
        <v>25</v>
      </c>
    </row>
    <row r="3" customHeight="1" spans="1:26">
      <c r="A3" s="5" t="s">
        <v>26</v>
      </c>
      <c r="B3" s="6" t="s">
        <v>27</v>
      </c>
      <c r="C3" s="7">
        <v>0.8</v>
      </c>
      <c r="D3" s="6" t="s">
        <v>28</v>
      </c>
      <c r="E3" s="6"/>
      <c r="F3" s="6" t="s">
        <v>29</v>
      </c>
      <c r="G3" s="8">
        <v>100</v>
      </c>
      <c r="H3" s="8">
        <v>100</v>
      </c>
      <c r="I3" s="8">
        <v>100</v>
      </c>
      <c r="J3" s="8">
        <v>100</v>
      </c>
      <c r="K3" s="8">
        <v>100</v>
      </c>
      <c r="L3" s="8">
        <v>100</v>
      </c>
      <c r="M3" s="8">
        <v>100</v>
      </c>
      <c r="N3" s="8">
        <v>100</v>
      </c>
      <c r="O3" s="8">
        <v>100</v>
      </c>
      <c r="P3" s="8">
        <v>100</v>
      </c>
      <c r="Q3" s="8">
        <v>100</v>
      </c>
      <c r="R3" s="8">
        <v>100</v>
      </c>
      <c r="S3" s="8">
        <v>100</v>
      </c>
      <c r="T3" s="8">
        <v>100</v>
      </c>
      <c r="U3" s="8">
        <v>100</v>
      </c>
      <c r="V3" s="8">
        <v>100</v>
      </c>
      <c r="W3" s="8">
        <v>100</v>
      </c>
      <c r="X3" s="8">
        <v>100</v>
      </c>
      <c r="Y3" s="15"/>
      <c r="Z3" s="12"/>
    </row>
    <row r="4" customHeight="1" spans="1:26">
      <c r="A4" s="5"/>
      <c r="B4" s="6"/>
      <c r="C4" s="7"/>
      <c r="D4" s="6" t="s">
        <v>30</v>
      </c>
      <c r="E4" s="6"/>
      <c r="F4" s="6" t="s">
        <v>29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>
        <v>100</v>
      </c>
      <c r="N4" s="8">
        <v>100</v>
      </c>
      <c r="O4" s="8">
        <v>100</v>
      </c>
      <c r="P4" s="8">
        <v>100</v>
      </c>
      <c r="Q4" s="8">
        <v>100</v>
      </c>
      <c r="R4" s="8">
        <v>100</v>
      </c>
      <c r="S4" s="8">
        <v>100</v>
      </c>
      <c r="T4" s="8">
        <v>100</v>
      </c>
      <c r="U4" s="8">
        <v>100</v>
      </c>
      <c r="V4" s="8">
        <v>100</v>
      </c>
      <c r="W4" s="8">
        <v>100</v>
      </c>
      <c r="X4" s="8">
        <v>100</v>
      </c>
      <c r="Y4" s="15"/>
      <c r="Z4" s="12"/>
    </row>
    <row r="5" customHeight="1" spans="1:26">
      <c r="A5" s="5"/>
      <c r="B5" s="6"/>
      <c r="C5" s="7"/>
      <c r="D5" s="6" t="s">
        <v>31</v>
      </c>
      <c r="E5" s="6"/>
      <c r="F5" s="6" t="s">
        <v>29</v>
      </c>
      <c r="G5" s="8">
        <v>100</v>
      </c>
      <c r="H5" s="8">
        <v>100</v>
      </c>
      <c r="I5" s="8">
        <v>100</v>
      </c>
      <c r="J5" s="8">
        <v>100</v>
      </c>
      <c r="K5" s="8">
        <v>100</v>
      </c>
      <c r="L5" s="8">
        <v>100</v>
      </c>
      <c r="M5" s="8">
        <v>100</v>
      </c>
      <c r="N5" s="8">
        <v>100</v>
      </c>
      <c r="O5" s="8">
        <v>100</v>
      </c>
      <c r="P5" s="8">
        <v>100</v>
      </c>
      <c r="Q5" s="8">
        <v>100</v>
      </c>
      <c r="R5" s="8">
        <v>100</v>
      </c>
      <c r="S5" s="8">
        <v>100</v>
      </c>
      <c r="T5" s="8">
        <v>100</v>
      </c>
      <c r="U5" s="8">
        <v>100</v>
      </c>
      <c r="V5" s="8">
        <v>100</v>
      </c>
      <c r="W5" s="8">
        <v>100</v>
      </c>
      <c r="X5" s="8">
        <v>100</v>
      </c>
      <c r="Y5" s="15"/>
      <c r="Z5" s="12"/>
    </row>
    <row r="6" customHeight="1" spans="1:26">
      <c r="A6" s="5"/>
      <c r="B6" s="6"/>
      <c r="C6" s="7"/>
      <c r="D6" s="6" t="s">
        <v>32</v>
      </c>
      <c r="E6" s="6"/>
      <c r="F6" s="6" t="s">
        <v>29</v>
      </c>
      <c r="G6" s="8">
        <v>100</v>
      </c>
      <c r="H6" s="8">
        <v>100</v>
      </c>
      <c r="I6" s="8">
        <v>100</v>
      </c>
      <c r="J6" s="8">
        <v>95</v>
      </c>
      <c r="K6" s="8">
        <v>100</v>
      </c>
      <c r="L6" s="8">
        <v>100</v>
      </c>
      <c r="M6" s="8">
        <v>100</v>
      </c>
      <c r="N6" s="8">
        <v>100</v>
      </c>
      <c r="O6" s="8">
        <v>100</v>
      </c>
      <c r="P6" s="8">
        <v>100</v>
      </c>
      <c r="Q6" s="8">
        <v>100</v>
      </c>
      <c r="R6" s="8">
        <v>100</v>
      </c>
      <c r="S6" s="8">
        <v>100</v>
      </c>
      <c r="T6" s="8">
        <v>100</v>
      </c>
      <c r="U6" s="8">
        <v>100</v>
      </c>
      <c r="V6" s="8">
        <v>100</v>
      </c>
      <c r="W6" s="8">
        <v>100</v>
      </c>
      <c r="X6" s="8">
        <v>100</v>
      </c>
      <c r="Y6" s="15" t="s">
        <v>33</v>
      </c>
      <c r="Z6" s="12"/>
    </row>
    <row r="7" customHeight="1" spans="1:26">
      <c r="A7" s="5"/>
      <c r="B7" s="6"/>
      <c r="C7" s="7"/>
      <c r="D7" s="6" t="s">
        <v>34</v>
      </c>
      <c r="E7" s="6"/>
      <c r="F7" s="6" t="s">
        <v>29</v>
      </c>
      <c r="G7" s="8">
        <v>100</v>
      </c>
      <c r="H7" s="8">
        <v>95</v>
      </c>
      <c r="I7" s="8">
        <v>98</v>
      </c>
      <c r="J7" s="8">
        <v>100</v>
      </c>
      <c r="K7" s="8">
        <v>100</v>
      </c>
      <c r="L7" s="8">
        <v>100</v>
      </c>
      <c r="M7" s="8">
        <v>100</v>
      </c>
      <c r="N7" s="8">
        <v>100</v>
      </c>
      <c r="O7" s="8">
        <v>95</v>
      </c>
      <c r="P7" s="8">
        <v>93</v>
      </c>
      <c r="Q7" s="8">
        <v>93</v>
      </c>
      <c r="R7" s="8">
        <v>90</v>
      </c>
      <c r="S7" s="8">
        <v>100</v>
      </c>
      <c r="T7" s="8">
        <v>100</v>
      </c>
      <c r="U7" s="8">
        <v>100</v>
      </c>
      <c r="V7" s="8">
        <v>75</v>
      </c>
      <c r="W7" s="8">
        <v>93</v>
      </c>
      <c r="X7" s="8">
        <v>100</v>
      </c>
      <c r="Y7" s="37" t="s">
        <v>35</v>
      </c>
      <c r="Z7" s="12"/>
    </row>
    <row r="8" customHeight="1" spans="1:26">
      <c r="A8" s="5"/>
      <c r="B8" s="6"/>
      <c r="C8" s="7"/>
      <c r="D8" s="6" t="s">
        <v>36</v>
      </c>
      <c r="E8" s="6"/>
      <c r="F8" s="6" t="s">
        <v>29</v>
      </c>
      <c r="G8" s="8">
        <v>100</v>
      </c>
      <c r="H8" s="8">
        <v>100</v>
      </c>
      <c r="I8" s="8">
        <v>100</v>
      </c>
      <c r="J8" s="8">
        <v>100</v>
      </c>
      <c r="K8" s="8">
        <v>95</v>
      </c>
      <c r="L8" s="8">
        <v>100</v>
      </c>
      <c r="M8" s="8">
        <v>100</v>
      </c>
      <c r="N8" s="8">
        <v>100</v>
      </c>
      <c r="O8" s="8">
        <v>100</v>
      </c>
      <c r="P8" s="8">
        <v>95</v>
      </c>
      <c r="Q8" s="8">
        <v>100</v>
      </c>
      <c r="R8" s="8">
        <v>100</v>
      </c>
      <c r="S8" s="8">
        <v>95</v>
      </c>
      <c r="T8" s="8">
        <v>100</v>
      </c>
      <c r="U8" s="8">
        <v>100</v>
      </c>
      <c r="V8" s="8">
        <v>95</v>
      </c>
      <c r="W8" s="8">
        <v>100</v>
      </c>
      <c r="X8" s="8">
        <v>100</v>
      </c>
      <c r="Y8" s="15" t="s">
        <v>37</v>
      </c>
      <c r="Z8" s="12"/>
    </row>
    <row r="9" customHeight="1" spans="1:26">
      <c r="A9" s="5"/>
      <c r="B9" s="6" t="s">
        <v>38</v>
      </c>
      <c r="C9" s="7">
        <v>0.2</v>
      </c>
      <c r="D9" s="6" t="s">
        <v>39</v>
      </c>
      <c r="E9" s="6"/>
      <c r="F9" s="6" t="s">
        <v>29</v>
      </c>
      <c r="G9" s="8">
        <v>100</v>
      </c>
      <c r="H9" s="8">
        <v>100</v>
      </c>
      <c r="I9" s="8">
        <v>100</v>
      </c>
      <c r="J9" s="8">
        <v>100</v>
      </c>
      <c r="K9" s="8">
        <v>100</v>
      </c>
      <c r="L9" s="8">
        <v>100</v>
      </c>
      <c r="M9" s="8">
        <v>100</v>
      </c>
      <c r="N9" s="8">
        <v>100</v>
      </c>
      <c r="O9" s="8">
        <v>100</v>
      </c>
      <c r="P9" s="8">
        <v>95</v>
      </c>
      <c r="Q9" s="8">
        <v>100</v>
      </c>
      <c r="R9" s="8">
        <v>90</v>
      </c>
      <c r="S9" s="8">
        <v>100</v>
      </c>
      <c r="T9" s="8">
        <v>100</v>
      </c>
      <c r="U9" s="8">
        <v>100</v>
      </c>
      <c r="V9" s="8">
        <v>100</v>
      </c>
      <c r="W9" s="8">
        <v>100</v>
      </c>
      <c r="X9" s="8">
        <v>100</v>
      </c>
      <c r="Y9" s="15" t="s">
        <v>40</v>
      </c>
      <c r="Z9" s="12"/>
    </row>
    <row r="10" customHeight="1" spans="1:26">
      <c r="A10" s="3" t="s">
        <v>1</v>
      </c>
      <c r="B10" s="3"/>
      <c r="C10" s="3" t="s">
        <v>41</v>
      </c>
      <c r="D10" s="3" t="s">
        <v>42</v>
      </c>
      <c r="E10" s="3"/>
      <c r="F10" s="3" t="s">
        <v>5</v>
      </c>
      <c r="G10" s="3" t="s">
        <v>6</v>
      </c>
      <c r="H10" s="4" t="s">
        <v>7</v>
      </c>
      <c r="I10" s="4" t="s">
        <v>8</v>
      </c>
      <c r="J10" s="4" t="s">
        <v>9</v>
      </c>
      <c r="K10" s="4" t="s">
        <v>10</v>
      </c>
      <c r="L10" s="4" t="s">
        <v>11</v>
      </c>
      <c r="M10" s="4" t="s">
        <v>12</v>
      </c>
      <c r="N10" s="4" t="s">
        <v>13</v>
      </c>
      <c r="O10" s="4" t="s">
        <v>14</v>
      </c>
      <c r="P10" s="4" t="s">
        <v>15</v>
      </c>
      <c r="Q10" s="4" t="s">
        <v>16</v>
      </c>
      <c r="R10" s="4" t="s">
        <v>17</v>
      </c>
      <c r="S10" s="4" t="s">
        <v>18</v>
      </c>
      <c r="T10" s="4" t="s">
        <v>19</v>
      </c>
      <c r="U10" s="4" t="s">
        <v>20</v>
      </c>
      <c r="V10" s="4" t="s">
        <v>21</v>
      </c>
      <c r="W10" s="4" t="s">
        <v>22</v>
      </c>
      <c r="X10" s="4" t="s">
        <v>23</v>
      </c>
      <c r="Y10" s="4" t="s">
        <v>24</v>
      </c>
      <c r="Z10" s="12"/>
    </row>
    <row r="11" customHeight="1" spans="1:26">
      <c r="A11" s="9" t="s">
        <v>43</v>
      </c>
      <c r="B11" s="10" t="s">
        <v>44</v>
      </c>
      <c r="C11" s="11">
        <v>0.3</v>
      </c>
      <c r="D11" s="10" t="s">
        <v>45</v>
      </c>
      <c r="E11" s="10"/>
      <c r="F11" s="10" t="s">
        <v>29</v>
      </c>
      <c r="G11" s="8">
        <v>100</v>
      </c>
      <c r="H11" s="9">
        <v>98</v>
      </c>
      <c r="I11" s="9">
        <v>92.5</v>
      </c>
      <c r="J11" s="9">
        <v>90.5</v>
      </c>
      <c r="K11" s="9">
        <v>87.5</v>
      </c>
      <c r="L11" s="9">
        <v>89</v>
      </c>
      <c r="M11" s="9">
        <v>89</v>
      </c>
      <c r="N11" s="9">
        <v>82.5</v>
      </c>
      <c r="O11" s="9">
        <v>86</v>
      </c>
      <c r="P11" s="9">
        <v>88</v>
      </c>
      <c r="Q11" s="9">
        <v>93</v>
      </c>
      <c r="R11" s="9">
        <v>89.5</v>
      </c>
      <c r="S11" s="9">
        <v>86.5</v>
      </c>
      <c r="T11" s="9">
        <v>87</v>
      </c>
      <c r="U11" s="9">
        <v>87.5</v>
      </c>
      <c r="V11" s="9">
        <v>83.5</v>
      </c>
      <c r="W11" s="9">
        <v>87.5</v>
      </c>
      <c r="X11" s="9">
        <v>87.5</v>
      </c>
      <c r="Y11" s="9" t="s">
        <v>46</v>
      </c>
      <c r="Z11" s="12"/>
    </row>
    <row r="12" customHeight="1" spans="1:26">
      <c r="A12" s="8"/>
      <c r="B12" s="12" t="s">
        <v>47</v>
      </c>
      <c r="C12" s="11">
        <v>0.2</v>
      </c>
      <c r="D12" s="12" t="s">
        <v>48</v>
      </c>
      <c r="E12" s="12"/>
      <c r="F12" s="12" t="s">
        <v>29</v>
      </c>
      <c r="G12" s="8">
        <v>100</v>
      </c>
      <c r="H12" s="8">
        <v>90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38" t="s">
        <v>49</v>
      </c>
      <c r="Z12" s="12"/>
    </row>
    <row r="13" customHeight="1" spans="1:26">
      <c r="A13" s="8"/>
      <c r="B13" s="12" t="s">
        <v>50</v>
      </c>
      <c r="C13" s="11">
        <v>0.2</v>
      </c>
      <c r="D13" s="12" t="s">
        <v>51</v>
      </c>
      <c r="E13" s="12"/>
      <c r="F13" s="12" t="s">
        <v>29</v>
      </c>
      <c r="G13" s="8">
        <v>100</v>
      </c>
      <c r="H13" s="8">
        <v>100</v>
      </c>
      <c r="I13" s="8">
        <v>95</v>
      </c>
      <c r="J13" s="8">
        <v>100</v>
      </c>
      <c r="K13" s="8">
        <v>100</v>
      </c>
      <c r="L13" s="8">
        <v>100</v>
      </c>
      <c r="M13" s="8">
        <v>100</v>
      </c>
      <c r="N13" s="8">
        <v>100</v>
      </c>
      <c r="O13" s="8">
        <v>100</v>
      </c>
      <c r="P13" s="8">
        <v>100</v>
      </c>
      <c r="Q13" s="8">
        <v>100</v>
      </c>
      <c r="R13" s="8">
        <v>100</v>
      </c>
      <c r="S13" s="8">
        <v>100</v>
      </c>
      <c r="T13" s="8">
        <v>100</v>
      </c>
      <c r="U13" s="8">
        <v>100</v>
      </c>
      <c r="V13" s="8">
        <v>100</v>
      </c>
      <c r="W13" s="8">
        <v>100</v>
      </c>
      <c r="X13" s="8">
        <v>100</v>
      </c>
      <c r="Y13" s="8" t="s">
        <v>52</v>
      </c>
      <c r="Z13" s="12"/>
    </row>
    <row r="14" customHeight="1" spans="1:26">
      <c r="A14" s="8"/>
      <c r="B14" s="12" t="s">
        <v>53</v>
      </c>
      <c r="C14" s="11">
        <v>0.3</v>
      </c>
      <c r="D14" s="12" t="s">
        <v>54</v>
      </c>
      <c r="E14" s="12"/>
      <c r="F14" s="12" t="s">
        <v>29</v>
      </c>
      <c r="G14" s="8">
        <v>100</v>
      </c>
      <c r="H14" s="8">
        <v>100</v>
      </c>
      <c r="I14" s="8">
        <v>100</v>
      </c>
      <c r="J14" s="8">
        <v>100</v>
      </c>
      <c r="K14" s="8">
        <v>90</v>
      </c>
      <c r="L14" s="8">
        <v>100</v>
      </c>
      <c r="M14" s="8">
        <v>100</v>
      </c>
      <c r="N14" s="8">
        <v>100</v>
      </c>
      <c r="O14" s="8">
        <v>100</v>
      </c>
      <c r="P14" s="8">
        <v>100</v>
      </c>
      <c r="Q14" s="8">
        <v>100</v>
      </c>
      <c r="R14" s="8">
        <v>100</v>
      </c>
      <c r="S14" s="8">
        <v>100</v>
      </c>
      <c r="T14" s="8">
        <v>100</v>
      </c>
      <c r="U14" s="8">
        <v>100</v>
      </c>
      <c r="V14" s="8">
        <v>100</v>
      </c>
      <c r="W14" s="8">
        <v>100</v>
      </c>
      <c r="X14" s="8">
        <v>100</v>
      </c>
      <c r="Y14" s="23" t="s">
        <v>55</v>
      </c>
      <c r="Z14" s="12"/>
    </row>
    <row r="15" customHeight="1" spans="1:26">
      <c r="A15" s="3" t="s">
        <v>1</v>
      </c>
      <c r="B15" s="3" t="s">
        <v>56</v>
      </c>
      <c r="C15" s="3" t="s">
        <v>57</v>
      </c>
      <c r="D15" s="3" t="s">
        <v>42</v>
      </c>
      <c r="E15" s="3"/>
      <c r="F15" s="3" t="s">
        <v>5</v>
      </c>
      <c r="G15" s="3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4" t="s">
        <v>17</v>
      </c>
      <c r="S15" s="4" t="s">
        <v>18</v>
      </c>
      <c r="T15" s="4" t="s">
        <v>19</v>
      </c>
      <c r="U15" s="4" t="s">
        <v>20</v>
      </c>
      <c r="V15" s="4" t="s">
        <v>21</v>
      </c>
      <c r="W15" s="4" t="s">
        <v>22</v>
      </c>
      <c r="X15" s="4" t="s">
        <v>23</v>
      </c>
      <c r="Y15" s="4" t="s">
        <v>24</v>
      </c>
      <c r="Z15" s="12"/>
    </row>
    <row r="16" customHeight="1" spans="1:26">
      <c r="A16" s="8" t="s">
        <v>58</v>
      </c>
      <c r="B16" s="12" t="s">
        <v>59</v>
      </c>
      <c r="C16" s="11">
        <v>1</v>
      </c>
      <c r="D16" s="12" t="s">
        <v>60</v>
      </c>
      <c r="E16" s="12"/>
      <c r="F16" s="12" t="s">
        <v>29</v>
      </c>
      <c r="G16" s="8">
        <v>100</v>
      </c>
      <c r="H16" s="8">
        <v>100</v>
      </c>
      <c r="I16" s="8">
        <v>100</v>
      </c>
      <c r="J16" s="8">
        <v>100</v>
      </c>
      <c r="K16" s="8">
        <v>100</v>
      </c>
      <c r="L16" s="8">
        <v>100</v>
      </c>
      <c r="M16" s="8">
        <v>100</v>
      </c>
      <c r="N16" s="8">
        <v>100</v>
      </c>
      <c r="O16" s="8">
        <v>90</v>
      </c>
      <c r="P16" s="8">
        <v>100</v>
      </c>
      <c r="Q16" s="8">
        <v>100</v>
      </c>
      <c r="R16" s="8">
        <v>100</v>
      </c>
      <c r="S16" s="8">
        <v>100</v>
      </c>
      <c r="T16" s="8">
        <v>100</v>
      </c>
      <c r="U16" s="8">
        <v>100</v>
      </c>
      <c r="V16" s="8">
        <v>80</v>
      </c>
      <c r="W16" s="8">
        <v>100</v>
      </c>
      <c r="X16" s="8">
        <v>100</v>
      </c>
      <c r="Y16" s="8" t="s">
        <v>61</v>
      </c>
      <c r="Z16" s="12"/>
    </row>
    <row r="17" customHeight="1" spans="1:26">
      <c r="A17" s="13" t="s">
        <v>62</v>
      </c>
      <c r="B17" s="13"/>
      <c r="C17" s="13"/>
      <c r="D17" s="13"/>
      <c r="E17" s="13"/>
      <c r="F17" s="13"/>
      <c r="G17" s="9">
        <f>((G4+G5+G6+G7+G8+G3)/6*0.8+(G9*0.2))*0.6+((G11*0.3+G14*0.3+G12*0.2+G13*0.2)*0.3)+(G16*0.1)</f>
        <v>100</v>
      </c>
      <c r="H17" s="9">
        <f>((H4+H5+H6+H7+H8+H3)/6*0.8+(H9*0.2))*0.6+((100*0.3+H14*0.3+H12*0.2+H13*0.2)*0.3)+(H16*0.1)</f>
        <v>99</v>
      </c>
      <c r="I17" s="9">
        <f>((I4+I5+I6+I7+I8+I3)/6*0.8+(I9*0.2))*0.6+((100*0.3+I14*0.3+I12*0.2+I13*0.2)*0.3)+(I16*0.1)</f>
        <v>99.54</v>
      </c>
      <c r="J17" s="9">
        <f t="shared" ref="J17:X17" si="0">((J4+J5+J6+J7+J8+J3)/6*0.8+(J9*0.2))*0.6+((100*0.3+J14*0.3+J12*0.2+J13*0.2)*0.3)+(J16*0.1)</f>
        <v>99.6</v>
      </c>
      <c r="K17" s="9">
        <f>((K4+K5+K6+K7+K8+K3)/6*0.8+(K9*0.2))*0.6+((96*0.3+K14*0.3+K12*0.2+K13*0.2)*0.3)+(K16*0.1)</f>
        <v>98.34</v>
      </c>
      <c r="L17" s="9">
        <f t="shared" si="0"/>
        <v>100</v>
      </c>
      <c r="M17" s="9">
        <f t="shared" si="0"/>
        <v>100</v>
      </c>
      <c r="N17" s="9">
        <f>((N4+N5+N6+N7+N8+N3)/6*0.8+(N9*0.2))*0.6+((95*0.3+N14*0.3+N12*0.2+N13*0.2)*0.3)+(N16*0.1)</f>
        <v>99.55</v>
      </c>
      <c r="O17" s="9">
        <f t="shared" si="0"/>
        <v>98.6</v>
      </c>
      <c r="P17" s="9">
        <f t="shared" si="0"/>
        <v>98.44</v>
      </c>
      <c r="Q17" s="9">
        <f t="shared" si="0"/>
        <v>99.44</v>
      </c>
      <c r="R17" s="9">
        <f t="shared" si="0"/>
        <v>98</v>
      </c>
      <c r="S17" s="9">
        <f t="shared" si="0"/>
        <v>99.6</v>
      </c>
      <c r="T17" s="9">
        <f t="shared" si="0"/>
        <v>100</v>
      </c>
      <c r="U17" s="9">
        <f t="shared" si="0"/>
        <v>100</v>
      </c>
      <c r="V17" s="9">
        <f>((V4+V5+V6+V7+V8+V3)/6*0.8+(V9*0.2))*0.6+((97*0.3+V14*0.3+V12*0.2+V13*0.2)*0.3)+(V16*0.1)</f>
        <v>95.33</v>
      </c>
      <c r="W17" s="9">
        <f t="shared" si="0"/>
        <v>99.44</v>
      </c>
      <c r="X17" s="9">
        <f t="shared" si="0"/>
        <v>100</v>
      </c>
      <c r="Y17" s="9"/>
      <c r="Z17" s="12"/>
    </row>
    <row r="18" customHeight="1" spans="1:26">
      <c r="A18" s="13"/>
      <c r="B18" s="13"/>
      <c r="C18" s="13"/>
      <c r="D18" s="13"/>
      <c r="E18" s="13"/>
      <c r="F18" s="13"/>
      <c r="G18" s="9"/>
      <c r="H18" s="9">
        <f>(100-H17)*25</f>
        <v>25</v>
      </c>
      <c r="I18" s="9">
        <f t="shared" ref="I18:X18" si="1">(100-I17)*25</f>
        <v>11.4999999999998</v>
      </c>
      <c r="J18" s="9">
        <f t="shared" si="1"/>
        <v>10.0000000000001</v>
      </c>
      <c r="K18" s="9">
        <f t="shared" si="1"/>
        <v>41.4999999999999</v>
      </c>
      <c r="L18" s="9">
        <f t="shared" si="1"/>
        <v>0</v>
      </c>
      <c r="M18" s="9">
        <f t="shared" si="1"/>
        <v>0</v>
      </c>
      <c r="N18" s="9">
        <f t="shared" si="1"/>
        <v>11.2500000000001</v>
      </c>
      <c r="O18" s="9">
        <f t="shared" si="1"/>
        <v>35.0000000000001</v>
      </c>
      <c r="P18" s="9">
        <f t="shared" si="1"/>
        <v>39.0000000000001</v>
      </c>
      <c r="Q18" s="9">
        <f t="shared" si="1"/>
        <v>14.0000000000001</v>
      </c>
      <c r="R18" s="9">
        <f t="shared" si="1"/>
        <v>50</v>
      </c>
      <c r="S18" s="9">
        <f t="shared" si="1"/>
        <v>10.0000000000001</v>
      </c>
      <c r="T18" s="9">
        <f t="shared" si="1"/>
        <v>0</v>
      </c>
      <c r="U18" s="9">
        <f t="shared" si="1"/>
        <v>0</v>
      </c>
      <c r="V18" s="9">
        <f t="shared" si="1"/>
        <v>116.75</v>
      </c>
      <c r="W18" s="9">
        <f t="shared" si="1"/>
        <v>14.0000000000001</v>
      </c>
      <c r="X18" s="9">
        <f t="shared" si="1"/>
        <v>0</v>
      </c>
      <c r="Y18" s="9"/>
      <c r="Z18" s="12"/>
    </row>
    <row r="19" customHeight="1" spans="1:26">
      <c r="A19" s="4" t="s">
        <v>63</v>
      </c>
      <c r="B19" s="4" t="s">
        <v>64</v>
      </c>
      <c r="C19" s="4" t="s">
        <v>65</v>
      </c>
      <c r="D19" s="4" t="s">
        <v>42</v>
      </c>
      <c r="E19" s="4"/>
      <c r="F19" s="4" t="s">
        <v>5</v>
      </c>
      <c r="G19" s="4" t="s">
        <v>6</v>
      </c>
      <c r="H19" s="4" t="s">
        <v>7</v>
      </c>
      <c r="I19" s="4" t="s">
        <v>8</v>
      </c>
      <c r="J19" s="4" t="s">
        <v>9</v>
      </c>
      <c r="K19" s="4" t="s">
        <v>10</v>
      </c>
      <c r="L19" s="4" t="s">
        <v>11</v>
      </c>
      <c r="M19" s="4" t="s">
        <v>12</v>
      </c>
      <c r="N19" s="4" t="s">
        <v>13</v>
      </c>
      <c r="O19" s="4" t="s">
        <v>14</v>
      </c>
      <c r="P19" s="4" t="s">
        <v>15</v>
      </c>
      <c r="Q19" s="4" t="s">
        <v>16</v>
      </c>
      <c r="R19" s="4" t="s">
        <v>17</v>
      </c>
      <c r="S19" s="4" t="s">
        <v>18</v>
      </c>
      <c r="T19" s="4" t="s">
        <v>19</v>
      </c>
      <c r="U19" s="4" t="s">
        <v>20</v>
      </c>
      <c r="V19" s="4" t="s">
        <v>21</v>
      </c>
      <c r="W19" s="4" t="s">
        <v>22</v>
      </c>
      <c r="X19" s="4" t="s">
        <v>23</v>
      </c>
      <c r="Y19" s="4" t="s">
        <v>24</v>
      </c>
      <c r="Z19" s="12"/>
    </row>
    <row r="20" customHeight="1" spans="1:26">
      <c r="A20" s="8" t="s">
        <v>66</v>
      </c>
      <c r="B20" s="12" t="s">
        <v>67</v>
      </c>
      <c r="C20" s="11">
        <v>0.25</v>
      </c>
      <c r="D20" s="14" t="s">
        <v>68</v>
      </c>
      <c r="E20" s="14"/>
      <c r="F20" s="8" t="s">
        <v>69</v>
      </c>
      <c r="G20" s="8">
        <v>100</v>
      </c>
      <c r="H20" s="15"/>
      <c r="I20" s="32"/>
      <c r="J20" s="8"/>
      <c r="K20" s="8"/>
      <c r="L20" s="8"/>
      <c r="M20" s="15"/>
      <c r="N20" s="15"/>
      <c r="O20" s="8"/>
      <c r="P20" s="8"/>
      <c r="Q20" s="15"/>
      <c r="R20" s="15"/>
      <c r="S20" s="15"/>
      <c r="T20" s="15"/>
      <c r="U20" s="15"/>
      <c r="V20" s="15"/>
      <c r="W20" s="8"/>
      <c r="X20" s="8"/>
      <c r="Y20" s="8"/>
      <c r="Z20" s="12"/>
    </row>
    <row r="21" customHeight="1" spans="1:26">
      <c r="A21" s="8"/>
      <c r="B21" s="12" t="s">
        <v>70</v>
      </c>
      <c r="C21" s="11">
        <v>0.25</v>
      </c>
      <c r="D21" s="14" t="s">
        <v>71</v>
      </c>
      <c r="E21" s="14"/>
      <c r="F21" s="8" t="s">
        <v>69</v>
      </c>
      <c r="G21" s="8">
        <v>100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2"/>
    </row>
    <row r="22" customHeight="1" spans="1:26">
      <c r="A22" s="8"/>
      <c r="B22" s="12" t="s">
        <v>72</v>
      </c>
      <c r="C22" s="11">
        <v>0.25</v>
      </c>
      <c r="D22" s="14" t="s">
        <v>73</v>
      </c>
      <c r="E22" s="14"/>
      <c r="F22" s="8" t="s">
        <v>69</v>
      </c>
      <c r="G22" s="8">
        <v>100</v>
      </c>
      <c r="H22" s="8"/>
      <c r="I22" s="8"/>
      <c r="J22" s="8"/>
      <c r="K22" s="8"/>
      <c r="L22" s="8"/>
      <c r="M22" s="8"/>
      <c r="N22" s="8"/>
      <c r="O22" s="8"/>
      <c r="P22" s="33"/>
      <c r="Q22" s="8"/>
      <c r="R22" s="8"/>
      <c r="S22" s="8"/>
      <c r="T22" s="8"/>
      <c r="U22" s="8"/>
      <c r="V22" s="8"/>
      <c r="W22" s="8"/>
      <c r="X22" s="8"/>
      <c r="Y22" s="8"/>
      <c r="Z22" s="12"/>
    </row>
    <row r="23" customHeight="1" spans="1:26">
      <c r="A23" s="8"/>
      <c r="B23" s="12" t="s">
        <v>74</v>
      </c>
      <c r="C23" s="11">
        <v>0.25</v>
      </c>
      <c r="D23" s="14" t="s">
        <v>75</v>
      </c>
      <c r="E23" s="14"/>
      <c r="F23" s="8" t="s">
        <v>69</v>
      </c>
      <c r="G23" s="8">
        <v>100</v>
      </c>
      <c r="H23" s="15"/>
      <c r="I23" s="8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8"/>
      <c r="X23" s="8"/>
      <c r="Y23" s="8"/>
      <c r="Z23" s="12"/>
    </row>
    <row r="24" customHeight="1" spans="1:26">
      <c r="A24" s="16" t="s">
        <v>76</v>
      </c>
      <c r="B24" s="16"/>
      <c r="C24" s="16"/>
      <c r="D24" s="16"/>
      <c r="E24" s="16"/>
      <c r="F24" s="16"/>
      <c r="G24" s="17" t="s">
        <v>69</v>
      </c>
      <c r="H24" s="17">
        <f>(H20+H22+H21+H23)/4*20%</f>
        <v>0</v>
      </c>
      <c r="I24" s="17">
        <f>(I20+I22+I21+I23)/4*20%</f>
        <v>0</v>
      </c>
      <c r="J24" s="17">
        <f t="shared" ref="J24:X24" si="2">(J20+J22+J21+J23)/4*20%</f>
        <v>0</v>
      </c>
      <c r="K24" s="17">
        <f t="shared" si="2"/>
        <v>0</v>
      </c>
      <c r="L24" s="17">
        <f t="shared" si="2"/>
        <v>0</v>
      </c>
      <c r="M24" s="17">
        <f t="shared" si="2"/>
        <v>0</v>
      </c>
      <c r="N24" s="17">
        <f t="shared" si="2"/>
        <v>0</v>
      </c>
      <c r="O24" s="17">
        <f t="shared" si="2"/>
        <v>0</v>
      </c>
      <c r="P24" s="17">
        <f t="shared" si="2"/>
        <v>0</v>
      </c>
      <c r="Q24" s="17">
        <f t="shared" si="2"/>
        <v>0</v>
      </c>
      <c r="R24" s="17">
        <f t="shared" si="2"/>
        <v>0</v>
      </c>
      <c r="S24" s="17">
        <f t="shared" si="2"/>
        <v>0</v>
      </c>
      <c r="T24" s="17">
        <f t="shared" si="2"/>
        <v>0</v>
      </c>
      <c r="U24" s="17">
        <f t="shared" si="2"/>
        <v>0</v>
      </c>
      <c r="V24" s="17">
        <f t="shared" si="2"/>
        <v>0</v>
      </c>
      <c r="W24" s="17">
        <f t="shared" si="2"/>
        <v>0</v>
      </c>
      <c r="X24" s="17">
        <f t="shared" si="2"/>
        <v>0</v>
      </c>
      <c r="Y24" s="17"/>
      <c r="Z24" s="12"/>
    </row>
    <row r="25" customHeight="1" spans="1:26">
      <c r="A25" s="18" t="s">
        <v>77</v>
      </c>
      <c r="B25" s="18"/>
      <c r="C25" s="18"/>
      <c r="D25" s="18"/>
      <c r="E25" s="18"/>
      <c r="F25" s="18"/>
      <c r="G25" s="4" t="s">
        <v>69</v>
      </c>
      <c r="H25" s="4">
        <v>1.5</v>
      </c>
      <c r="I25" s="4">
        <v>1.1</v>
      </c>
      <c r="J25" s="4">
        <v>1.2</v>
      </c>
      <c r="K25" s="4">
        <v>1.1</v>
      </c>
      <c r="L25" s="4">
        <v>1.5</v>
      </c>
      <c r="M25" s="4">
        <v>1.3</v>
      </c>
      <c r="N25" s="4">
        <v>1.2</v>
      </c>
      <c r="O25" s="4">
        <v>1.1</v>
      </c>
      <c r="P25" s="4">
        <v>1.1</v>
      </c>
      <c r="Q25" s="4">
        <v>1.3</v>
      </c>
      <c r="R25" s="4">
        <v>1.3</v>
      </c>
      <c r="S25" s="4">
        <v>1.2</v>
      </c>
      <c r="T25" s="4">
        <v>1.1</v>
      </c>
      <c r="U25" s="4">
        <v>1.1</v>
      </c>
      <c r="V25" s="4">
        <v>1.1</v>
      </c>
      <c r="W25" s="4">
        <v>1.1</v>
      </c>
      <c r="X25" s="4">
        <v>1.3</v>
      </c>
      <c r="Y25" s="4"/>
      <c r="Z25" s="39"/>
    </row>
    <row r="26" customHeight="1" spans="1:26">
      <c r="A26" s="4" t="s">
        <v>78</v>
      </c>
      <c r="B26" s="4" t="s">
        <v>79</v>
      </c>
      <c r="C26" s="4" t="s">
        <v>80</v>
      </c>
      <c r="D26" s="4" t="s">
        <v>42</v>
      </c>
      <c r="E26" s="4"/>
      <c r="F26" s="4" t="s">
        <v>5</v>
      </c>
      <c r="G26" s="4" t="s">
        <v>81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4" t="s">
        <v>15</v>
      </c>
      <c r="Q26" s="4" t="s">
        <v>16</v>
      </c>
      <c r="R26" s="4" t="s">
        <v>17</v>
      </c>
      <c r="S26" s="4" t="s">
        <v>18</v>
      </c>
      <c r="T26" s="4" t="s">
        <v>19</v>
      </c>
      <c r="U26" s="4" t="s">
        <v>20</v>
      </c>
      <c r="V26" s="4" t="s">
        <v>21</v>
      </c>
      <c r="W26" s="4" t="s">
        <v>22</v>
      </c>
      <c r="X26" s="4" t="s">
        <v>23</v>
      </c>
      <c r="Y26" s="4" t="s">
        <v>82</v>
      </c>
      <c r="Z26" s="12" t="s">
        <v>83</v>
      </c>
    </row>
    <row r="27" customHeight="1" spans="1:26">
      <c r="A27" s="8" t="s">
        <v>84</v>
      </c>
      <c r="B27" s="12" t="s">
        <v>85</v>
      </c>
      <c r="C27" s="19" t="s">
        <v>69</v>
      </c>
      <c r="D27" s="12" t="s">
        <v>86</v>
      </c>
      <c r="E27" s="12"/>
      <c r="F27" s="12" t="s">
        <v>29</v>
      </c>
      <c r="G27" s="12" t="s">
        <v>69</v>
      </c>
      <c r="H27" s="15"/>
      <c r="I27" s="35"/>
      <c r="J27" s="8"/>
      <c r="K27" s="8">
        <v>2</v>
      </c>
      <c r="L27" s="8"/>
      <c r="M27" s="8"/>
      <c r="N27" s="8"/>
      <c r="O27" s="15"/>
      <c r="P27" s="15"/>
      <c r="Q27" s="15"/>
      <c r="R27" s="15"/>
      <c r="S27" s="15"/>
      <c r="T27" s="15"/>
      <c r="U27" s="15"/>
      <c r="V27" s="15"/>
      <c r="W27" s="15">
        <v>1</v>
      </c>
      <c r="X27" s="15"/>
      <c r="Y27" s="15" t="s">
        <v>87</v>
      </c>
      <c r="Z27" s="12"/>
    </row>
    <row r="28" customHeight="1" spans="1:26">
      <c r="A28" s="8"/>
      <c r="B28" s="12" t="s">
        <v>88</v>
      </c>
      <c r="C28" s="19" t="s">
        <v>69</v>
      </c>
      <c r="D28" s="12"/>
      <c r="E28" s="12"/>
      <c r="F28" s="12"/>
      <c r="G28" s="12" t="s">
        <v>69</v>
      </c>
      <c r="H28" s="15">
        <v>1</v>
      </c>
      <c r="I28" s="35"/>
      <c r="J28" s="36"/>
      <c r="K28" s="36">
        <v>4.5</v>
      </c>
      <c r="L28" s="36"/>
      <c r="M28" s="36"/>
      <c r="N28" s="36"/>
      <c r="O28" s="36"/>
      <c r="P28" s="36"/>
      <c r="Q28" s="36"/>
      <c r="R28" s="36"/>
      <c r="S28" s="15"/>
      <c r="T28" s="36"/>
      <c r="U28" s="36"/>
      <c r="V28" s="36"/>
      <c r="W28" s="8">
        <v>0.5</v>
      </c>
      <c r="X28" s="36"/>
      <c r="Y28" s="15" t="s">
        <v>89</v>
      </c>
      <c r="Z28" s="12"/>
    </row>
    <row r="29" customHeight="1" spans="1:26">
      <c r="A29" s="8"/>
      <c r="B29" s="12" t="s">
        <v>90</v>
      </c>
      <c r="C29" s="19" t="s">
        <v>69</v>
      </c>
      <c r="D29" s="12"/>
      <c r="E29" s="12"/>
      <c r="F29" s="12"/>
      <c r="G29" s="12" t="s">
        <v>69</v>
      </c>
      <c r="H29" s="15"/>
      <c r="I29" s="35"/>
      <c r="J29" s="15"/>
      <c r="K29" s="15"/>
      <c r="L29" s="15"/>
      <c r="M29" s="15"/>
      <c r="N29" s="35"/>
      <c r="O29" s="15"/>
      <c r="P29" s="35"/>
      <c r="Q29" s="35"/>
      <c r="R29" s="35"/>
      <c r="S29" s="35"/>
      <c r="T29" s="35"/>
      <c r="U29" s="35"/>
      <c r="V29" s="35"/>
      <c r="W29" s="15"/>
      <c r="X29" s="15"/>
      <c r="Y29" s="15"/>
      <c r="Z29" s="12"/>
    </row>
    <row r="30" customHeight="1" spans="1:26">
      <c r="A30" s="8"/>
      <c r="B30" s="12" t="s">
        <v>91</v>
      </c>
      <c r="C30" s="19" t="s">
        <v>69</v>
      </c>
      <c r="D30" s="12"/>
      <c r="E30" s="12"/>
      <c r="F30" s="12"/>
      <c r="G30" s="12" t="s">
        <v>69</v>
      </c>
      <c r="H30" s="15"/>
      <c r="I30" s="35"/>
      <c r="J30" s="15"/>
      <c r="K30" s="15"/>
      <c r="L30" s="15"/>
      <c r="M30" s="15"/>
      <c r="N30" s="35"/>
      <c r="O30" s="35"/>
      <c r="P30" s="35"/>
      <c r="Q30" s="35"/>
      <c r="R30" s="35"/>
      <c r="S30" s="35"/>
      <c r="T30" s="35"/>
      <c r="U30" s="35"/>
      <c r="V30" s="35"/>
      <c r="W30" s="15"/>
      <c r="X30" s="15"/>
      <c r="Y30" s="15"/>
      <c r="Z30" s="12"/>
    </row>
    <row r="31" customHeight="1" spans="1:26">
      <c r="A31" s="8"/>
      <c r="B31" s="12" t="s">
        <v>92</v>
      </c>
      <c r="C31" s="19" t="s">
        <v>69</v>
      </c>
      <c r="D31" s="12"/>
      <c r="E31" s="12"/>
      <c r="F31" s="12"/>
      <c r="G31" s="12" t="s">
        <v>69</v>
      </c>
      <c r="H31" s="15"/>
      <c r="I31" s="35"/>
      <c r="J31" s="15"/>
      <c r="K31" s="15"/>
      <c r="L31" s="15"/>
      <c r="M31" s="15"/>
      <c r="N31" s="35"/>
      <c r="O31" s="35"/>
      <c r="P31" s="35"/>
      <c r="Q31" s="35"/>
      <c r="R31" s="35"/>
      <c r="S31" s="35"/>
      <c r="T31" s="35"/>
      <c r="U31" s="35"/>
      <c r="V31" s="35"/>
      <c r="W31" s="15"/>
      <c r="X31" s="15"/>
      <c r="Y31" s="15"/>
      <c r="Z31" s="12"/>
    </row>
    <row r="32" customHeight="1" spans="1:26">
      <c r="A32" s="20" t="s">
        <v>93</v>
      </c>
      <c r="B32" s="20"/>
      <c r="C32" s="20"/>
      <c r="D32" s="20"/>
      <c r="E32" s="20"/>
      <c r="F32" s="20"/>
      <c r="G32" s="21"/>
      <c r="H32" s="21">
        <v>-10</v>
      </c>
      <c r="I32" s="21">
        <v>0</v>
      </c>
      <c r="J32" s="21">
        <v>0</v>
      </c>
      <c r="K32" s="21">
        <v>-145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-55</v>
      </c>
      <c r="X32" s="21">
        <v>0</v>
      </c>
      <c r="Y32" s="21"/>
      <c r="Z32" s="12"/>
    </row>
    <row r="33" customHeight="1" spans="1:26">
      <c r="A33" s="16" t="s">
        <v>94</v>
      </c>
      <c r="B33" s="16"/>
      <c r="C33" s="16"/>
      <c r="D33" s="16"/>
      <c r="E33" s="16"/>
      <c r="F33" s="16"/>
      <c r="G33" s="17"/>
      <c r="H33" s="22">
        <f>((100-H17)*-25)+(H24*25)+H32</f>
        <v>-35</v>
      </c>
      <c r="I33" s="22">
        <f>((100-I17)*-25)+(I24*25)+I32</f>
        <v>-11.4999999999998</v>
      </c>
      <c r="J33" s="22">
        <f t="shared" ref="J33:X33" si="3">((100-J17)*-25)+(J24*25)+J32</f>
        <v>-10.0000000000001</v>
      </c>
      <c r="K33" s="22">
        <f t="shared" si="3"/>
        <v>-186.5</v>
      </c>
      <c r="L33" s="22">
        <f t="shared" si="3"/>
        <v>0</v>
      </c>
      <c r="M33" s="22">
        <f t="shared" si="3"/>
        <v>0</v>
      </c>
      <c r="N33" s="22">
        <f t="shared" si="3"/>
        <v>-11.2500000000001</v>
      </c>
      <c r="O33" s="22">
        <f t="shared" si="3"/>
        <v>-35.0000000000001</v>
      </c>
      <c r="P33" s="22">
        <f t="shared" si="3"/>
        <v>-39.0000000000001</v>
      </c>
      <c r="Q33" s="22">
        <f t="shared" si="3"/>
        <v>-14.0000000000001</v>
      </c>
      <c r="R33" s="22">
        <f t="shared" si="3"/>
        <v>-50</v>
      </c>
      <c r="S33" s="22">
        <f t="shared" si="3"/>
        <v>-10.0000000000001</v>
      </c>
      <c r="T33" s="22">
        <f t="shared" si="3"/>
        <v>0</v>
      </c>
      <c r="U33" s="22">
        <f t="shared" si="3"/>
        <v>0</v>
      </c>
      <c r="V33" s="22">
        <f t="shared" si="3"/>
        <v>-116.75</v>
      </c>
      <c r="W33" s="22">
        <f t="shared" si="3"/>
        <v>-69.0000000000001</v>
      </c>
      <c r="X33" s="22">
        <f t="shared" si="3"/>
        <v>0</v>
      </c>
      <c r="Y33" s="17"/>
      <c r="Z33" s="40"/>
    </row>
    <row r="34" customHeight="1" spans="1:26">
      <c r="A34" s="23" t="s">
        <v>95</v>
      </c>
      <c r="B34" s="23" t="s">
        <v>79</v>
      </c>
      <c r="C34" s="23" t="s">
        <v>96</v>
      </c>
      <c r="D34" s="23" t="s">
        <v>42</v>
      </c>
      <c r="E34" s="23"/>
      <c r="F34" s="23" t="s">
        <v>97</v>
      </c>
      <c r="G34" s="4" t="s">
        <v>69</v>
      </c>
      <c r="H34" s="4" t="s">
        <v>7</v>
      </c>
      <c r="I34" s="4" t="s">
        <v>8</v>
      </c>
      <c r="J34" s="4" t="s">
        <v>9</v>
      </c>
      <c r="K34" s="4" t="s">
        <v>10</v>
      </c>
      <c r="L34" s="4" t="s">
        <v>11</v>
      </c>
      <c r="M34" s="4" t="s">
        <v>12</v>
      </c>
      <c r="N34" s="4" t="s">
        <v>13</v>
      </c>
      <c r="O34" s="4" t="s">
        <v>14</v>
      </c>
      <c r="P34" s="4" t="s">
        <v>15</v>
      </c>
      <c r="Q34" s="4" t="s">
        <v>16</v>
      </c>
      <c r="R34" s="4" t="s">
        <v>17</v>
      </c>
      <c r="S34" s="4" t="s">
        <v>18</v>
      </c>
      <c r="T34" s="4" t="s">
        <v>19</v>
      </c>
      <c r="U34" s="4" t="s">
        <v>20</v>
      </c>
      <c r="V34" s="4" t="s">
        <v>21</v>
      </c>
      <c r="W34" s="4" t="s">
        <v>22</v>
      </c>
      <c r="X34" s="4" t="s">
        <v>23</v>
      </c>
      <c r="Y34" s="4" t="s">
        <v>24</v>
      </c>
      <c r="Z34" s="41"/>
    </row>
    <row r="35" customHeight="1" spans="1:26">
      <c r="A35" s="23" t="s">
        <v>84</v>
      </c>
      <c r="B35" s="24" t="s">
        <v>98</v>
      </c>
      <c r="C35" s="24" t="s">
        <v>69</v>
      </c>
      <c r="D35" s="25" t="s">
        <v>86</v>
      </c>
      <c r="E35" s="26"/>
      <c r="F35" s="24" t="s">
        <v>99</v>
      </c>
      <c r="G35" s="27"/>
      <c r="H35" s="27"/>
      <c r="I35" s="27"/>
      <c r="J35" s="27" t="s">
        <v>100</v>
      </c>
      <c r="K35" s="27"/>
      <c r="L35" s="27" t="s">
        <v>101</v>
      </c>
      <c r="M35" s="27"/>
      <c r="N35" s="27"/>
      <c r="O35" s="27"/>
      <c r="P35" s="27"/>
      <c r="Q35" s="27"/>
      <c r="R35" s="27" t="s">
        <v>102</v>
      </c>
      <c r="S35" s="27"/>
      <c r="T35" s="27"/>
      <c r="U35" s="27"/>
      <c r="V35" s="27"/>
      <c r="W35" s="27"/>
      <c r="X35" s="27" t="s">
        <v>103</v>
      </c>
      <c r="Y35" s="27" t="s">
        <v>104</v>
      </c>
      <c r="Z35" s="41"/>
    </row>
    <row r="36" customHeight="1" spans="1:26">
      <c r="A36" s="23"/>
      <c r="B36" s="24" t="s">
        <v>105</v>
      </c>
      <c r="C36" s="24" t="s">
        <v>69</v>
      </c>
      <c r="D36" s="28"/>
      <c r="E36" s="29"/>
      <c r="F36" s="24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41"/>
    </row>
    <row r="37" customHeight="1" spans="1:26">
      <c r="A37" s="23"/>
      <c r="B37" s="24" t="s">
        <v>106</v>
      </c>
      <c r="C37" s="24" t="s">
        <v>69</v>
      </c>
      <c r="D37" s="30"/>
      <c r="E37" s="31"/>
      <c r="F37" s="24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41"/>
    </row>
  </sheetData>
  <mergeCells count="42">
    <mergeCell ref="A1:Z1"/>
    <mergeCell ref="D2:E2"/>
    <mergeCell ref="D3:E3"/>
    <mergeCell ref="D4:E4"/>
    <mergeCell ref="D5:E5"/>
    <mergeCell ref="D6:E6"/>
    <mergeCell ref="D7:E7"/>
    <mergeCell ref="D8:E8"/>
    <mergeCell ref="D9:E9"/>
    <mergeCell ref="A10:B10"/>
    <mergeCell ref="D10:E10"/>
    <mergeCell ref="D11:E11"/>
    <mergeCell ref="D12:E12"/>
    <mergeCell ref="D13:E13"/>
    <mergeCell ref="D14:E14"/>
    <mergeCell ref="D15:E15"/>
    <mergeCell ref="D16:E16"/>
    <mergeCell ref="A17:F17"/>
    <mergeCell ref="D19:E19"/>
    <mergeCell ref="D20:E20"/>
    <mergeCell ref="D21:E21"/>
    <mergeCell ref="D22:E22"/>
    <mergeCell ref="D23:E23"/>
    <mergeCell ref="A24:F24"/>
    <mergeCell ref="A25:F25"/>
    <mergeCell ref="D26:E26"/>
    <mergeCell ref="A32:F32"/>
    <mergeCell ref="A33:F33"/>
    <mergeCell ref="D34:E34"/>
    <mergeCell ref="A3:A9"/>
    <mergeCell ref="A11:A14"/>
    <mergeCell ref="A20:A23"/>
    <mergeCell ref="A27:A31"/>
    <mergeCell ref="A35:A37"/>
    <mergeCell ref="B3:B8"/>
    <mergeCell ref="C3:C8"/>
    <mergeCell ref="F27:F31"/>
    <mergeCell ref="F35:F37"/>
    <mergeCell ref="Z2:Z25"/>
    <mergeCell ref="Z26:Z32"/>
    <mergeCell ref="D35:E37"/>
    <mergeCell ref="D27:E31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四川有限公司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倒三角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57685</dc:creator>
  <cp:lastModifiedBy>WPS_1741762146</cp:lastModifiedBy>
  <dcterms:created xsi:type="dcterms:W3CDTF">2024-07-16T02:34:00Z</dcterms:created>
  <dcterms:modified xsi:type="dcterms:W3CDTF">2025-06-18T07:47:34Z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9BEB9DB2435B457EA9FA18D4881021EF</vt:lpwstr>
  </property>
  <property fmtid="{D5CDD505-2E9C-101B-9397-08002B2CF9AE}" pid="3" name="KSOProductBuildVer">
    <vt:lpwstr>2052-12.1.0.20305</vt:lpwstr>
  </property>
</Properties>
</file>